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950" documentId="120_S{2AC9BD13-BADA-5192-A53E-5A8FF88502F6}" xr6:coauthVersionLast="47" xr6:coauthVersionMax="47" xr10:uidLastSave="{A69A2CCD-B8F7-471C-AA84-123918DA1264}"/>
  <bookViews>
    <workbookView xWindow="-120" yWindow="-120" windowWidth="38640" windowHeight="21120"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2" l="1"/>
  <c r="L57" i="4"/>
  <c r="L58" i="4"/>
  <c r="L59" i="4"/>
  <c r="L60" i="4"/>
  <c r="J57" i="4"/>
  <c r="J58" i="4"/>
  <c r="J59" i="4"/>
  <c r="J60" i="4"/>
  <c r="I57" i="4"/>
  <c r="I58" i="4"/>
  <c r="I59" i="4"/>
  <c r="I60" i="4"/>
  <c r="B57" i="4"/>
  <c r="B58" i="4"/>
  <c r="B59" i="4"/>
  <c r="B6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L54" i="4"/>
  <c r="L55" i="4"/>
  <c r="L56" i="4"/>
  <c r="J54" i="4"/>
  <c r="J55" i="4"/>
  <c r="J56" i="4"/>
  <c r="I54" i="4"/>
  <c r="I55" i="4"/>
  <c r="I56" i="4"/>
  <c r="B54" i="4"/>
  <c r="B55" i="4"/>
  <c r="B56" i="4"/>
  <c r="B6" i="1"/>
  <c r="B2" i="3"/>
  <c r="G2" i="3"/>
  <c r="I2" i="3"/>
  <c r="J2" i="3"/>
  <c r="L2" i="3"/>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8" i="9"/>
  <c r="B9" i="9"/>
  <c r="B10" i="9"/>
  <c r="B11" i="9"/>
  <c r="B12" i="9"/>
  <c r="B13" i="9"/>
  <c r="B14" i="9"/>
  <c r="B15" i="9"/>
  <c r="B16" i="9"/>
  <c r="B17" i="9"/>
  <c r="B18" i="9"/>
  <c r="B19" i="9"/>
  <c r="B20" i="9"/>
  <c r="B21" i="9"/>
  <c r="B22" i="9"/>
  <c r="B23" i="9"/>
  <c r="B24" i="9"/>
  <c r="B25" i="9"/>
  <c r="B26" i="9"/>
  <c r="B27" i="9"/>
  <c r="G8" i="9"/>
  <c r="G9" i="9"/>
  <c r="G10" i="9"/>
  <c r="G11" i="9"/>
  <c r="G12" i="9"/>
  <c r="G13" i="9"/>
  <c r="G14" i="9"/>
  <c r="G15" i="9"/>
  <c r="G16" i="9"/>
  <c r="G17" i="9"/>
  <c r="G18" i="9"/>
  <c r="G19" i="9"/>
  <c r="G20" i="9"/>
  <c r="G21" i="9"/>
  <c r="G22" i="9"/>
  <c r="G23" i="9"/>
  <c r="G24" i="9"/>
  <c r="G25" i="9"/>
  <c r="G26" i="9"/>
  <c r="G27" i="9"/>
  <c r="I8" i="9"/>
  <c r="I9" i="9"/>
  <c r="I10" i="9"/>
  <c r="I11" i="9"/>
  <c r="I12" i="9"/>
  <c r="I13" i="9"/>
  <c r="I14" i="9"/>
  <c r="I15" i="9"/>
  <c r="I16" i="9"/>
  <c r="I17" i="9"/>
  <c r="I18" i="9"/>
  <c r="I19" i="9"/>
  <c r="I20" i="9"/>
  <c r="I21" i="9"/>
  <c r="I22" i="9"/>
  <c r="I23" i="9"/>
  <c r="I24" i="9"/>
  <c r="I25" i="9"/>
  <c r="I26" i="9"/>
  <c r="I27" i="9"/>
  <c r="L8" i="9"/>
  <c r="L9" i="9"/>
  <c r="L10" i="9"/>
  <c r="L11" i="9"/>
  <c r="L12" i="9"/>
  <c r="L13" i="9"/>
  <c r="L14" i="9"/>
  <c r="L15" i="9"/>
  <c r="L16" i="9"/>
  <c r="L17" i="9"/>
  <c r="L18" i="9"/>
  <c r="L19" i="9"/>
  <c r="L20" i="9"/>
  <c r="L21" i="9"/>
  <c r="L22" i="9"/>
  <c r="L23" i="9"/>
  <c r="L24" i="9"/>
  <c r="L25" i="9"/>
  <c r="L26" i="9"/>
  <c r="L27" i="9"/>
  <c r="J8" i="9"/>
  <c r="J9" i="9"/>
  <c r="J10" i="9"/>
  <c r="J11" i="9"/>
  <c r="J12" i="9"/>
  <c r="J13" i="9"/>
  <c r="J14" i="9"/>
  <c r="J15" i="9"/>
  <c r="J16" i="9"/>
  <c r="J17" i="9"/>
  <c r="J18" i="9"/>
  <c r="J19" i="9"/>
  <c r="J20" i="9"/>
  <c r="J21" i="9"/>
  <c r="J22" i="9"/>
  <c r="J23" i="9"/>
  <c r="J24" i="9"/>
  <c r="J25" i="9"/>
  <c r="J26" i="9"/>
  <c r="J27" i="9"/>
  <c r="L2" i="9"/>
  <c r="L3" i="9"/>
  <c r="L4" i="9"/>
  <c r="L5" i="9"/>
  <c r="L6" i="9"/>
  <c r="L7" i="9"/>
  <c r="J2" i="9"/>
  <c r="J3" i="9"/>
  <c r="J4" i="9"/>
  <c r="J5" i="9"/>
  <c r="J6" i="9"/>
  <c r="J7" i="9"/>
  <c r="I2" i="9"/>
  <c r="I3" i="9"/>
  <c r="I4" i="9"/>
  <c r="I5" i="9"/>
  <c r="I6" i="9"/>
  <c r="I7" i="9"/>
  <c r="B2" i="9"/>
  <c r="B3" i="9"/>
  <c r="B4" i="9"/>
  <c r="B5" i="9"/>
  <c r="B6" i="9"/>
  <c r="B7" i="9"/>
  <c r="G2" i="9"/>
  <c r="G3" i="9"/>
  <c r="G4" i="9"/>
  <c r="G5" i="9"/>
  <c r="G6" i="9"/>
  <c r="G7"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3" i="1"/>
  <c r="B4" i="1"/>
  <c r="B5"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4" i="2"/>
  <c r="G4" i="2"/>
  <c r="I4" i="2"/>
  <c r="J4" i="2"/>
  <c r="L4" i="2"/>
  <c r="B5" i="2"/>
  <c r="G5" i="2"/>
  <c r="I5" i="2"/>
  <c r="J5" i="2"/>
  <c r="L5" i="2"/>
  <c r="B6" i="2"/>
  <c r="G6" i="2"/>
  <c r="I6" i="2"/>
  <c r="J6" i="2"/>
  <c r="L6" i="2"/>
  <c r="B7" i="2"/>
  <c r="G7" i="2"/>
  <c r="I7" i="2"/>
  <c r="J7" i="2"/>
  <c r="L7"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4" i="5"/>
  <c r="G4" i="5"/>
  <c r="I4" i="5"/>
  <c r="J4" i="5"/>
  <c r="L4" i="5"/>
  <c r="G3" i="5"/>
  <c r="G2" i="4"/>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alcChain>
</file>

<file path=xl/sharedStrings.xml><?xml version="1.0" encoding="utf-8"?>
<sst xmlns="http://schemas.openxmlformats.org/spreadsheetml/2006/main" count="180285" uniqueCount="39125">
  <si>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</si>
  <si>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</si>
  <si>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</si>
  <si>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</si>
  <si>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</si>
  <si>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</si>
  <si>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</si>
  <si>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</si>
  <si>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</si>
  <si>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</si>
  <si>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</si>
  <si>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</si>
  <si>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</si>
  <si>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</si>
  <si>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</si>
  <si>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</si>
  <si>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</si>
  <si>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</si>
  <si>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</si>
  <si>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</si>
  <si>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</si>
  <si>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</si>
  <si>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</si>
  <si>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</si>
  <si>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</si>
  <si>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</si>
  <si>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</si>
  <si>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</si>
  <si>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</si>
  <si>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</si>
  <si>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</si>
  <si>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</si>
  <si>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</si>
  <si>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</si>
  <si>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</si>
  <si>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</si>
  <si>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</si>
  <si>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</si>
  <si>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</si>
  <si>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</si>
  <si>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</si>
  <si>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</si>
  <si>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</si>
  <si>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</si>
  <si>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</si>
  <si>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</si>
  <si>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</si>
  <si>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</si>
  <si>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</si>
  <si>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</si>
  <si>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</si>
  <si>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</si>
  <si>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</si>
  <si>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</si>
  <si>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</si>
  <si>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</si>
  <si>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</si>
  <si>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</si>
  <si>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</si>
  <si>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</si>
  <si>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</si>
  <si>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</si>
  <si>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</si>
  <si>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</si>
  <si>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</si>
  <si>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</si>
  <si>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</si>
  <si>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</si>
  <si>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</si>
  <si>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</si>
  <si>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</si>
  <si>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</si>
  <si>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</si>
  <si>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</si>
  <si>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</si>
  <si>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</si>
  <si>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</si>
  <si>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</si>
  <si>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</si>
  <si>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</si>
  <si>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</si>
  <si>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</si>
  <si>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</si>
  <si>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</si>
  <si>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</si>
  <si>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</si>
  <si>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</si>
  <si>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</si>
  <si>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</si>
  <si>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</si>
  <si>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</si>
  <si>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</si>
  <si>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</si>
  <si>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</si>
  <si>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</si>
  <si>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</si>
  <si>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</si>
  <si>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</si>
  <si>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</si>
  <si>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</si>
  <si>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</si>
  <si>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</si>
  <si>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</si>
  <si>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</si>
  <si>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</si>
  <si>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</si>
  <si>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</si>
  <si>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</si>
  <si>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</si>
  <si>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</si>
  <si>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</si>
  <si>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</si>
  <si>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</si>
  <si>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</si>
  <si>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</si>
  <si>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</si>
  <si>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</si>
  <si>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</si>
  <si>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</si>
  <si>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</si>
  <si>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</si>
  <si>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</si>
  <si>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</si>
  <si>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</si>
  <si>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</si>
  <si>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</si>
  <si>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</si>
  <si>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</si>
  <si>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</si>
  <si>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</si>
  <si>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</si>
  <si>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</si>
  <si>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</si>
  <si>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</si>
  <si>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</si>
  <si>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</si>
  <si>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</si>
  <si>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</si>
  <si>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</si>
  <si>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</si>
  <si>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</si>
  <si>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</si>
  <si>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</si>
  <si>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</si>
  <si>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</si>
  <si>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</si>
  <si>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</si>
  <si>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</si>
  <si>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</si>
  <si>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</si>
  <si>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</si>
  <si>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</si>
  <si>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</si>
  <si>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</si>
  <si>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</si>
  <si>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</si>
  <si>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</si>
  <si>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</si>
  <si>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</si>
  <si>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</si>
  <si>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</si>
  <si>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</si>
  <si>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</si>
  <si>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</si>
  <si>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</si>
  <si>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</si>
  <si>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</si>
  <si>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</si>
  <si>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</si>
  <si>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</si>
  <si>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</si>
  <si>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</si>
  <si>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</si>
  <si>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</si>
  <si>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</si>
  <si>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</si>
  <si>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</si>
  <si>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</si>
  <si>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</si>
  <si>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</si>
  <si>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</si>
  <si>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</si>
  <si>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</si>
  <si>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</si>
  <si>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</si>
  <si>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</si>
  <si>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</si>
  <si>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</si>
  <si>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</si>
  <si>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</si>
  <si>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</si>
  <si>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</si>
  <si>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</si>
  <si>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</si>
  <si>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</si>
  <si>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</si>
  <si>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</si>
  <si>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</si>
  <si>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</si>
  <si>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</si>
  <si>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</si>
  <si>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</si>
  <si>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</si>
  <si>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</si>
  <si>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</si>
  <si>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</si>
  <si>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</si>
  <si>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</si>
  <si>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</si>
  <si>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</si>
  <si>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</si>
  <si>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</si>
  <si>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</si>
  <si>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</si>
  <si>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</si>
  <si>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</si>
  <si>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</si>
  <si>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</si>
  <si>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</si>
  <si>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</si>
  <si>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</si>
  <si>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</si>
  <si>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</si>
  <si>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</si>
  <si>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</si>
  <si>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</si>
  <si>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</si>
  <si>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</si>
  <si>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</si>
  <si>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</si>
  <si>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</si>
  <si>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</si>
  <si>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</si>
  <si>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</si>
  <si>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</si>
  <si>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</si>
  <si>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</si>
  <si>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</si>
  <si>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</si>
  <si>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</si>
  <si>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</si>
  <si>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</si>
  <si>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</si>
  <si>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</si>
  <si>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</si>
  <si>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</si>
  <si>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</si>
  <si>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</si>
  <si>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</si>
  <si>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</si>
  <si>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</si>
  <si>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</si>
  <si>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</si>
  <si>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</si>
  <si>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</si>
  <si>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</si>
  <si>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</si>
  <si>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</si>
  <si>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</si>
  <si>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</si>
  <si>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</si>
  <si>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</si>
  <si>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</si>
  <si>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</si>
  <si>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</si>
  <si>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</si>
  <si>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</si>
  <si>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</si>
  <si>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</si>
  <si>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</si>
  <si>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</si>
  <si>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</si>
  <si>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</si>
  <si>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</si>
  <si>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</si>
  <si>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</si>
  <si>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</si>
  <si>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</si>
  <si>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</si>
  <si>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</si>
  <si>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</si>
  <si>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</si>
  <si>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</si>
  <si>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</si>
  <si>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</si>
  <si>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</si>
  <si>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</si>
  <si>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</si>
  <si>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</si>
  <si>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</si>
  <si>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</si>
  <si>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</si>
  <si>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</si>
  <si>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</si>
  <si>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</si>
  <si>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</si>
  <si>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</si>
  <si>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</si>
  <si>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</si>
  <si>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</si>
  <si>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</si>
  <si>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</si>
  <si>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</si>
  <si>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</si>
  <si>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</si>
  <si>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</si>
  <si>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</si>
  <si>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</si>
  <si>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</si>
  <si>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</si>
  <si>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</si>
  <si>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</si>
  <si>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</si>
  <si>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</si>
  <si>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</si>
  <si>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</si>
  <si>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</si>
  <si>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</si>
  <si>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</si>
  <si>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</si>
  <si>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</si>
  <si>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</si>
  <si>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</si>
  <si>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</si>
  <si>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</si>
  <si>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</si>
  <si>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</si>
  <si>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</si>
  <si>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</si>
  <si>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</si>
  <si>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</si>
  <si>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</si>
  <si>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</si>
  <si>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</si>
  <si>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</si>
  <si>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</si>
  <si>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</si>
  <si>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</si>
  <si>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</si>
  <si>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</si>
  <si>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</si>
  <si>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</si>
  <si>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</si>
  <si>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</si>
  <si>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</si>
  <si>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</si>
  <si>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</si>
  <si>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</si>
  <si>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</si>
  <si>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</si>
  <si>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</si>
  <si>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</si>
  <si>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</si>
  <si>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</si>
  <si>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</si>
  <si>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</si>
  <si>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</si>
  <si>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</si>
  <si>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</si>
  <si>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</si>
  <si>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</si>
  <si>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</si>
  <si>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</si>
  <si>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</si>
  <si>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</si>
  <si>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</si>
  <si>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</si>
  <si>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</si>
  <si>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</si>
  <si>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</si>
  <si>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</si>
  <si>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</si>
  <si>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</si>
  <si>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</si>
  <si>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</si>
  <si>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</si>
  <si>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</si>
  <si>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</si>
  <si>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</si>
  <si>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</si>
  <si>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</si>
  <si>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</si>
  <si>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</si>
  <si>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</si>
  <si>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</si>
  <si>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</si>
  <si>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</si>
  <si>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</si>
  <si>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</si>
  <si>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</si>
  <si>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</si>
  <si>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</si>
  <si>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</si>
  <si>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</si>
  <si>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</si>
  <si>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</si>
  <si>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</si>
  <si>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</si>
  <si>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</si>
  <si>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</si>
  <si>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</si>
  <si>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</si>
  <si>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</si>
  <si>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</si>
  <si>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</si>
  <si>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</si>
  <si>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</si>
  <si>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</si>
  <si>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</si>
  <si>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</si>
  <si>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</si>
  <si>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</si>
  <si>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</si>
  <si>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</si>
  <si>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</si>
  <si>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</si>
  <si>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</si>
  <si>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</si>
  <si>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</si>
  <si>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</si>
  <si>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</si>
  <si>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</si>
  <si>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</si>
  <si>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</si>
  <si>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</si>
  <si>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</si>
  <si>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</si>
  <si>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</si>
  <si>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</si>
  <si>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</si>
  <si>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</si>
  <si>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</si>
  <si>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</si>
  <si>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</si>
  <si>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</si>
  <si>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</si>
  <si>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</si>
  <si>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</si>
  <si>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</si>
  <si>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</si>
  <si>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</si>
  <si>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</si>
  <si>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</si>
  <si>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</si>
  <si>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</si>
  <si>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</si>
  <si>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</si>
  <si>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</si>
  <si>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</si>
  <si>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</si>
  <si>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</si>
  <si>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</si>
  <si>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</si>
  <si>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</si>
  <si>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</si>
  <si>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</si>
  <si>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</si>
  <si>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</si>
  <si>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</si>
  <si>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</si>
  <si>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</si>
  <si>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</si>
  <si>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</si>
  <si>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</si>
  <si>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</si>
  <si>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</si>
  <si>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</si>
  <si>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</si>
  <si>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</si>
  <si>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</si>
  <si>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</si>
  <si>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</si>
  <si>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</si>
  <si>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</si>
  <si>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</si>
  <si>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</si>
  <si>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</si>
  <si>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</si>
  <si>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</si>
  <si>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</si>
  <si>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</si>
  <si>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</si>
  <si>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</si>
  <si>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</si>
  <si>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</si>
  <si>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</si>
  <si>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</si>
  <si>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</si>
  <si>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</si>
  <si>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</si>
  <si>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</si>
  <si>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</si>
  <si>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</si>
  <si>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</si>
  <si>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</si>
  <si>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</si>
  <si>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</si>
  <si>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</si>
  <si>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</si>
  <si>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</si>
  <si>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</si>
  <si>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</si>
  <si>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</si>
  <si>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</si>
  <si>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</si>
  <si>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</si>
  <si>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</si>
  <si>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</si>
  <si>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</si>
  <si>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</si>
  <si>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</si>
  <si>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</si>
  <si>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</si>
  <si>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</si>
  <si>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</si>
  <si>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</si>
  <si>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</si>
  <si>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</si>
  <si>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</si>
  <si>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</si>
  <si>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</si>
  <si>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</si>
  <si>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</si>
  <si>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</si>
  <si>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</si>
  <si>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</si>
  <si>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</si>
  <si>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</si>
  <si>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</si>
  <si>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</si>
  <si>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</si>
  <si>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</si>
  <si>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</si>
  <si>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</si>
  <si>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</si>
  <si>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</si>
  <si>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</si>
  <si>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</si>
  <si>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</si>
  <si>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</si>
  <si>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</si>
  <si>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</si>
  <si>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</si>
  <si>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</si>
  <si>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</si>
  <si>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</si>
  <si>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</si>
  <si>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</si>
  <si>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</si>
  <si>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</si>
  <si>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</si>
  <si>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</si>
  <si>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</si>
  <si>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</si>
  <si>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</si>
  <si>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</si>
  <si>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</si>
  <si>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</si>
  <si>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</si>
  <si>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</si>
  <si>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</si>
  <si>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</si>
  <si>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</si>
  <si>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</si>
  <si>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</si>
  <si>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</si>
  <si>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</si>
  <si>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</si>
  <si>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</si>
  <si>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</si>
  <si>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</si>
  <si>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</si>
  <si>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</si>
  <si>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</si>
  <si>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</si>
  <si>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</si>
  <si>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</si>
  <si>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</si>
  <si>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</si>
  <si>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</si>
  <si>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</si>
  <si>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</si>
  <si>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</si>
  <si>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</si>
  <si>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</si>
  <si>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</si>
  <si>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</si>
  <si>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</si>
  <si>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</si>
  <si>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</si>
  <si>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</si>
  <si>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</si>
  <si>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</si>
  <si>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</si>
  <si>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</si>
  <si>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</si>
  <si>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</si>
  <si>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</si>
  <si>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</si>
  <si>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</si>
  <si>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</si>
  <si>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</si>
  <si>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</si>
  <si>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</si>
  <si>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</si>
  <si>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</si>
  <si>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</si>
  <si>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</si>
  <si>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</si>
  <si>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</si>
  <si>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</si>
  <si>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</si>
  <si>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</si>
  <si>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</si>
  <si>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</si>
  <si>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</si>
  <si>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</si>
  <si>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</si>
  <si>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</si>
  <si>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</si>
  <si>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</si>
  <si>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</si>
  <si>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</si>
  <si>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</si>
  <si>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</si>
  <si>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</si>
  <si>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</si>
  <si>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</si>
  <si>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</si>
  <si>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</si>
  <si>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</si>
  <si>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</si>
  <si>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</si>
  <si>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</si>
  <si>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</si>
  <si>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</si>
  <si>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</si>
  <si>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</si>
  <si>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</si>
  <si>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</si>
  <si>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</si>
  <si>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</si>
  <si>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</si>
  <si>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</si>
  <si>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</si>
  <si>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</si>
  <si>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</si>
  <si>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</si>
  <si>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</si>
  <si>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</si>
  <si>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</si>
  <si>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</si>
  <si>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</si>
  <si>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</si>
  <si>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</si>
  <si>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</si>
  <si>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</si>
  <si>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</si>
  <si>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</si>
  <si>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</si>
  <si>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</si>
  <si>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</si>
  <si>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</si>
  <si>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</si>
  <si>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</si>
  <si>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</si>
  <si>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</si>
  <si>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</si>
  <si>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</si>
  <si>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</si>
  <si>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</si>
  <si>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</si>
  <si>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</si>
  <si>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</si>
  <si>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</si>
  <si>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</si>
  <si>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</si>
  <si>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</si>
  <si>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</si>
  <si>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</si>
  <si>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</si>
  <si>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</si>
  <si>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</si>
  <si>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</si>
  <si>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</si>
  <si>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</si>
  <si>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</si>
  <si>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</si>
  <si>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</si>
  <si>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</si>
  <si>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</si>
  <si>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</si>
  <si>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</si>
  <si>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</si>
  <si>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</si>
  <si>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</si>
  <si>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</si>
  <si>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</si>
  <si>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</si>
  <si>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</si>
  <si>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</si>
  <si>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</si>
  <si>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</si>
  <si>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</si>
  <si>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</si>
  <si>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</si>
  <si>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</si>
  <si>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</si>
  <si>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</si>
  <si>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</si>
  <si>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</si>
  <si>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</si>
  <si>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</si>
  <si>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</si>
  <si>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</si>
  <si>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</si>
  <si>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</si>
  <si>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</si>
  <si>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</si>
  <si>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</si>
  <si>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</si>
  <si>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</si>
  <si>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</si>
  <si>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</si>
  <si>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</si>
  <si>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</si>
  <si>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</si>
  <si>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</si>
  <si>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</si>
  <si>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</si>
  <si>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</si>
  <si>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</si>
  <si>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</si>
  <si>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</si>
  <si>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</si>
  <si>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</si>
  <si>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</si>
  <si>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</si>
  <si>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</si>
  <si>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</si>
  <si>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</si>
  <si>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</si>
  <si>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</si>
  <si>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</si>
  <si>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</si>
  <si>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</si>
  <si>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</si>
  <si>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</si>
  <si>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</si>
  <si>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</si>
  <si>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</si>
  <si>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</si>
  <si>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</si>
  <si>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</si>
  <si>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</si>
  <si>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</si>
  <si>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</si>
  <si>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</si>
  <si>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</si>
  <si>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</si>
  <si>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</si>
  <si>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</si>
  <si>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</si>
  <si>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</si>
  <si>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</si>
  <si>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</si>
  <si>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</si>
  <si>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</si>
  <si>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</si>
  <si>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</si>
  <si>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</si>
  <si>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</si>
  <si>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</si>
  <si>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</si>
  <si>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</si>
  <si>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</si>
  <si>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</si>
  <si>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</si>
  <si>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</si>
  <si>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</si>
  <si>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</si>
  <si>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</si>
  <si>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</si>
  <si>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</si>
  <si>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</si>
  <si>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</si>
  <si>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</si>
  <si>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</si>
  <si>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</si>
  <si>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</si>
  <si>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</si>
  <si>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</si>
  <si>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</si>
  <si>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</si>
  <si>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</si>
  <si>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</si>
  <si>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</si>
  <si>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</si>
  <si>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</si>
  <si>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</si>
  <si>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</si>
  <si>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</si>
  <si>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</si>
  <si>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</si>
  <si>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</si>
  <si>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</si>
  <si>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</si>
  <si>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</si>
  <si>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</si>
  <si>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</si>
  <si>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</si>
  <si>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</si>
  <si>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</si>
  <si>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</si>
  <si>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</si>
  <si>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</si>
  <si>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</si>
  <si>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</si>
  <si>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</si>
  <si>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</si>
  <si>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</si>
  <si>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</si>
  <si>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</si>
  <si>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</si>
  <si>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</si>
  <si>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</si>
  <si>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</si>
  <si>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</si>
  <si>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</si>
  <si>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</si>
  <si>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</si>
  <si>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</si>
  <si>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</si>
  <si>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</si>
  <si>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</si>
  <si>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</si>
  <si>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</si>
  <si>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</si>
  <si>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</si>
  <si>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</si>
  <si>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</si>
  <si>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</si>
  <si>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</si>
  <si>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</si>
  <si>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</si>
  <si>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</si>
  <si>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</si>
  <si>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</si>
  <si>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</si>
  <si>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</si>
  <si>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</si>
  <si>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</si>
  <si>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</si>
  <si>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</si>
  <si>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</si>
  <si>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</si>
  <si>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</si>
  <si>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</si>
  <si>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</si>
  <si>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</si>
  <si>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</si>
  <si>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</si>
  <si>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</si>
  <si>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</si>
  <si>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</si>
  <si>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</si>
  <si>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</si>
  <si>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</si>
  <si>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</si>
  <si>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</si>
  <si>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</si>
  <si>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</si>
  <si>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</si>
  <si>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</si>
  <si>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</si>
  <si>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</si>
  <si>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</si>
  <si>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</si>
  <si>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</si>
  <si>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</si>
  <si>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</si>
  <si>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</si>
  <si>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</si>
  <si>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</si>
  <si>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</si>
  <si>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</si>
  <si>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</si>
  <si>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</si>
  <si>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</si>
  <si>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</si>
  <si>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</si>
  <si>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</si>
  <si>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</si>
  <si>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</si>
  <si>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</si>
  <si>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</si>
  <si>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</si>
  <si>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</si>
  <si>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</si>
  <si>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</si>
  <si>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</si>
  <si>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</si>
  <si>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</si>
  <si>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</si>
  <si>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</si>
  <si>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</si>
  <si>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</si>
  <si>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</si>
  <si>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</si>
  <si>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</si>
  <si>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</si>
  <si>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</si>
  <si>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</si>
  <si>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</si>
  <si>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</si>
  <si>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</si>
  <si>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</si>
  <si>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</si>
  <si>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</si>
  <si>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</si>
  <si>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</si>
  <si>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</si>
  <si>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</si>
  <si>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</si>
  <si>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</si>
  <si>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</si>
  <si>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</si>
  <si>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</si>
  <si>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</si>
  <si>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</si>
  <si>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</si>
  <si>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</si>
  <si>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</si>
  <si>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</si>
  <si>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</si>
  <si>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</si>
  <si>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</si>
  <si>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</si>
  <si>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</si>
  <si>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</si>
  <si>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</si>
  <si>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</si>
  <si>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</si>
  <si>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</si>
  <si>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</si>
  <si>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</si>
  <si>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</si>
  <si>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</si>
  <si>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</si>
  <si>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</si>
  <si>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</si>
  <si>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</si>
  <si>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</si>
  <si>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</si>
  <si>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</si>
  <si>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</si>
  <si>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</si>
  <si>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</si>
  <si>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</si>
  <si>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</si>
  <si>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</si>
  <si>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</si>
  <si>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</si>
  <si>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</si>
  <si>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</si>
  <si>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</si>
  <si>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</si>
  <si>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</si>
  <si>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</si>
  <si>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</si>
  <si>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</si>
  <si>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</si>
  <si>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</si>
  <si>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</si>
  <si>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</si>
  <si>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</si>
  <si>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</si>
  <si>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</si>
  <si>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</si>
  <si>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</si>
  <si>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</si>
  <si>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</si>
  <si>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</si>
  <si>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</si>
  <si>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</si>
  <si>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</si>
  <si>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</si>
  <si>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</si>
  <si>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</si>
  <si>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</si>
  <si>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</si>
  <si>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</si>
  <si>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</si>
  <si>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</si>
  <si>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</si>
  <si>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</si>
  <si>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</si>
  <si>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</si>
  <si>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</si>
  <si>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</si>
  <si>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</si>
  <si>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</si>
  <si>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</si>
  <si>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</si>
  <si>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</si>
  <si>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</si>
  <si>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</si>
  <si>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</si>
  <si>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</si>
  <si>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</si>
  <si>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</si>
  <si>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</si>
  <si>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</si>
  <si>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</si>
  <si>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</si>
  <si>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</si>
  <si>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</si>
  <si>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</si>
  <si>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</si>
  <si>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</si>
  <si>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</si>
  <si>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</si>
  <si>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</si>
  <si>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</si>
  <si>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</si>
  <si>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</si>
  <si>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</si>
  <si>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</si>
  <si>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</si>
  <si>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</si>
  <si>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</si>
  <si>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</si>
  <si>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</si>
  <si>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</si>
  <si>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</si>
  <si>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</si>
  <si>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</si>
  <si>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</si>
  <si>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</si>
  <si>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</si>
  <si>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</si>
  <si>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</si>
  <si>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</si>
  <si>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</si>
  <si>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</si>
  <si>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</si>
  <si>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</si>
  <si>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</si>
  <si>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</si>
  <si>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</si>
  <si>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</si>
  <si>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</si>
  <si>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</si>
  <si>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</si>
  <si>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</si>
  <si>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</si>
  <si>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</si>
  <si>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</si>
  <si>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</si>
  <si>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</si>
  <si>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</si>
  <si>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</si>
  <si>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</si>
  <si>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</si>
  <si>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</si>
  <si>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</si>
  <si>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</si>
  <si>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</si>
  <si>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</si>
  <si>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</si>
  <si>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</si>
  <si>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</si>
  <si>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</si>
  <si>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</si>
  <si>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</si>
  <si>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</si>
  <si>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</si>
  <si>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</si>
  <si>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</si>
  <si>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</si>
  <si>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</si>
  <si>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</si>
  <si>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</si>
  <si>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</si>
  <si>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</si>
  <si>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</si>
  <si>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</si>
  <si>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</si>
  <si>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</si>
  <si>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</si>
  <si>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</si>
  <si>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</si>
  <si>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</si>
  <si>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</si>
  <si>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</si>
  <si>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</si>
  <si>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</si>
  <si>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</si>
  <si>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</si>
  <si>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</si>
  <si>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</si>
  <si>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</si>
  <si>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</si>
  <si>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</si>
  <si>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</si>
  <si>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</si>
  <si>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</si>
  <si>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</si>
  <si>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</si>
  <si>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</si>
  <si>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</si>
  <si>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</si>
  <si>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</si>
  <si>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</si>
  <si>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</si>
  <si>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</si>
  <si>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</si>
  <si>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</si>
  <si>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</si>
  <si>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</si>
  <si>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</si>
  <si>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</si>
  <si>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</si>
  <si>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</si>
  <si>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</si>
  <si>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</si>
  <si>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</si>
  <si>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</si>
  <si>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</si>
  <si>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</si>
  <si>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</si>
  <si>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</si>
  <si>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</si>
  <si>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</si>
  <si>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</si>
  <si>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</si>
  <si>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</si>
  <si>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</si>
  <si>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</si>
  <si>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</si>
  <si>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</si>
  <si>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</si>
  <si>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</si>
  <si>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</si>
  <si>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</si>
  <si>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</si>
  <si>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</si>
  <si>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</si>
  <si>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</si>
  <si>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</si>
  <si>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</si>
  <si>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</si>
  <si>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</si>
  <si>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</si>
  <si>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</si>
  <si>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</si>
  <si>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</si>
  <si>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</si>
  <si>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</si>
  <si>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</si>
  <si>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</si>
  <si>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</si>
  <si>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</si>
  <si>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</si>
  <si>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</si>
  <si>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</si>
  <si>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</si>
  <si>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</si>
  <si>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</si>
  <si>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</si>
  <si>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</si>
  <si>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</si>
  <si>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</si>
  <si>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</si>
  <si>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</si>
  <si>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</si>
  <si>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</si>
  <si>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</si>
  <si>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</si>
  <si>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</si>
  <si>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</si>
  <si>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</si>
  <si>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</si>
  <si>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</si>
  <si>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</si>
  <si>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</si>
  <si>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</si>
  <si>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</si>
  <si>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</si>
  <si>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</si>
  <si>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</si>
  <si>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</si>
  <si>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</si>
  <si>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</si>
  <si>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</si>
  <si>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</si>
  <si>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</si>
  <si>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</si>
  <si>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</si>
  <si>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</si>
  <si>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</si>
  <si>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</si>
  <si>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</si>
  <si>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</si>
  <si>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</si>
  <si>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</si>
  <si>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</si>
  <si>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</si>
  <si>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</si>
  <si>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</si>
  <si>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</si>
  <si>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</si>
  <si>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</si>
  <si>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</si>
  <si>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</si>
  <si>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</si>
  <si>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</si>
  <si>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</si>
  <si>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</si>
  <si>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</si>
  <si>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</si>
  <si>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</si>
  <si>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</si>
  <si>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</si>
  <si>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</si>
  <si>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</si>
  <si>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</si>
  <si>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</si>
  <si>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</si>
  <si>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</si>
  <si>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</si>
  <si>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</si>
  <si>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</si>
  <si>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</si>
  <si>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</si>
  <si>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</si>
  <si>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</si>
  <si>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</si>
  <si>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</si>
  <si>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</si>
  <si>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</si>
  <si>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</si>
  <si>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</si>
  <si>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</si>
  <si>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</si>
  <si>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</si>
  <si>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</si>
  <si>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</si>
  <si>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</si>
  <si>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</si>
  <si>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</si>
  <si>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</si>
  <si>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</si>
  <si>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</si>
  <si>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</si>
  <si>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</si>
  <si>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</si>
  <si>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</si>
  <si>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</si>
  <si>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</si>
  <si>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</si>
  <si>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</si>
  <si>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</si>
  <si>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</si>
  <si>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</si>
  <si>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</si>
  <si>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</si>
  <si>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</si>
  <si>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</si>
  <si>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</si>
  <si>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</si>
  <si>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</si>
  <si>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</si>
  <si>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</si>
  <si>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</si>
  <si>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</si>
  <si>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</si>
  <si>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</si>
  <si>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</si>
  <si>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</si>
  <si>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</si>
  <si>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</si>
  <si>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</si>
  <si>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</si>
  <si>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</si>
  <si>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</si>
  <si>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</si>
  <si>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</si>
  <si>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</si>
  <si>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</si>
  <si>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</si>
  <si>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</si>
  <si>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</si>
  <si>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</si>
  <si>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</si>
  <si>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</si>
  <si>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</si>
  <si>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</si>
  <si>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</si>
  <si>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</si>
  <si>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</si>
  <si>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</si>
  <si>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</si>
  <si>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</si>
  <si>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</si>
  <si>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</si>
  <si>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</si>
  <si>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</si>
  <si>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</si>
  <si>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</si>
  <si>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</si>
  <si>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</si>
  <si>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</si>
  <si>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</si>
  <si>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</si>
  <si>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</si>
  <si>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</si>
  <si>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</si>
  <si>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</si>
  <si>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</si>
  <si>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</si>
  <si>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</si>
  <si>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</si>
  <si>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</si>
  <si>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</si>
  <si>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</si>
  <si>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</si>
  <si>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</si>
  <si>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</si>
  <si>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</si>
  <si>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</si>
  <si>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</si>
  <si>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</si>
  <si>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</si>
  <si>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</si>
  <si>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</si>
  <si>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</si>
  <si>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</si>
  <si>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</si>
  <si>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</si>
  <si>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</si>
  <si>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</si>
  <si>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</si>
  <si>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</si>
  <si>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</si>
  <si>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</si>
  <si>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</si>
  <si>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</si>
  <si>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</si>
  <si>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</si>
  <si>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</si>
  <si>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</si>
  <si>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</si>
  <si>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</si>
  <si>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</si>
  <si>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</si>
  <si>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</si>
  <si>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</si>
  <si>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</si>
  <si>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</si>
  <si>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</si>
  <si>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</si>
  <si>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</si>
  <si>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</si>
  <si>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</si>
  <si>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</si>
  <si>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</si>
  <si>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</si>
  <si>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</si>
  <si>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</si>
  <si>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</si>
  <si>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</si>
  <si>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</si>
  <si>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</si>
  <si>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</si>
  <si>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</si>
  <si>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</si>
  <si>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</si>
  <si>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</si>
  <si>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</si>
  <si>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</si>
  <si>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</si>
  <si>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</si>
  <si>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</si>
  <si>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</si>
  <si>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</si>
  <si>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</si>
  <si>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</si>
  <si>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</si>
  <si>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</si>
  <si>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</si>
  <si>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</si>
  <si>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</si>
  <si>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</si>
  <si>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</si>
  <si>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</si>
  <si>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</si>
  <si>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</si>
  <si>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</si>
  <si>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</si>
  <si>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</si>
  <si>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</si>
  <si>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</si>
  <si>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</si>
  <si>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</si>
  <si>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</si>
  <si>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</si>
  <si>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</si>
  <si>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</si>
  <si>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</si>
  <si>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</si>
  <si>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</si>
  <si>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</si>
  <si>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</si>
  <si>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</si>
  <si>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</si>
  <si>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</si>
  <si>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</si>
  <si>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</si>
  <si>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</si>
  <si>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</si>
  <si>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</si>
  <si>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</si>
  <si>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</si>
  <si>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</si>
  <si>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</si>
  <si>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</si>
  <si>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</si>
  <si>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</si>
  <si>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</si>
  <si>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</si>
  <si>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</si>
  <si>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</si>
  <si>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</si>
  <si>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</si>
  <si>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</si>
  <si>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</si>
  <si>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</si>
  <si>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</si>
  <si>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</si>
  <si>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</si>
  <si>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</si>
  <si>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</si>
  <si>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</si>
  <si>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</si>
  <si>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</si>
  <si>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</si>
  <si>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</si>
  <si>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</si>
  <si>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</si>
  <si>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</si>
  <si>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</si>
  <si>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</si>
  <si>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</si>
  <si>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</si>
  <si>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</si>
  <si>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</si>
  <si>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</si>
  <si>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</si>
  <si>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</si>
  <si>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</si>
  <si>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</si>
  <si>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</si>
  <si>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</si>
  <si>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</si>
  <si>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</si>
  <si>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</si>
  <si>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</si>
  <si>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</si>
  <si>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</si>
  <si>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</si>
  <si>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</si>
  <si>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</si>
  <si>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</si>
  <si>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</si>
  <si>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</si>
  <si>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</si>
  <si>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</si>
  <si>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</si>
  <si>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</si>
  <si>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</si>
  <si>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</si>
  <si>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</si>
  <si>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</si>
  <si>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</si>
  <si>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</si>
  <si>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</si>
  <si>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</si>
  <si>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</si>
  <si>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</si>
  <si>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</si>
  <si>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</si>
  <si>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</si>
  <si>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</si>
  <si>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</si>
  <si>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</si>
  <si>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</si>
  <si>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</si>
  <si>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</si>
  <si>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</si>
  <si>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</si>
  <si>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</si>
  <si>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</si>
  <si>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</si>
  <si>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</si>
  <si>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</si>
  <si>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</si>
  <si>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</si>
  <si>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</si>
  <si>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</si>
  <si>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</si>
  <si>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</si>
  <si>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</si>
  <si>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</si>
  <si>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</si>
  <si>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</si>
  <si>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</si>
  <si>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</si>
  <si>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</si>
  <si>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</si>
  <si>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</si>
  <si>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</si>
  <si>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</si>
  <si>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</si>
  <si>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</si>
  <si>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</si>
  <si>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</si>
  <si>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</si>
  <si>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</si>
  <si>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</si>
  <si>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</si>
  <si>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</si>
  <si>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</si>
  <si>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</si>
  <si>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</si>
  <si>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</si>
  <si>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</si>
  <si>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</si>
  <si>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</si>
  <si>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</si>
  <si>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</si>
  <si>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</si>
  <si>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</si>
  <si>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</si>
  <si>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</si>
  <si>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</si>
  <si>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</si>
  <si>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</si>
  <si>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</si>
  <si>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</si>
  <si>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</si>
  <si>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</si>
  <si>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</si>
  <si>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</si>
  <si>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</si>
  <si>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</si>
  <si>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</si>
  <si>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</si>
  <si>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</si>
  <si>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</si>
  <si>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</si>
  <si>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</si>
  <si>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</si>
  <si>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</si>
  <si>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</si>
  <si>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</si>
  <si>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</si>
  <si>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</si>
  <si>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</si>
  <si>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</si>
  <si>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</si>
  <si>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</si>
  <si>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</si>
  <si>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</si>
  <si>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</si>
  <si>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</si>
  <si>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</si>
  <si>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</si>
  <si>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</si>
  <si>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</si>
  <si>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</si>
  <si>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</si>
  <si>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</si>
  <si>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</si>
  <si>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</si>
  <si>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</si>
  <si>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</si>
  <si>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</si>
  <si>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</si>
  <si>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</si>
  <si>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</si>
  <si>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</si>
  <si>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</si>
  <si>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</si>
  <si>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</si>
  <si>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</si>
  <si>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</si>
  <si>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</si>
  <si>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</si>
  <si>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</si>
  <si>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</si>
  <si>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</si>
  <si>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</si>
  <si>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</si>
  <si>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</si>
  <si>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</si>
  <si>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</si>
  <si>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</si>
  <si>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</si>
  <si>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</si>
  <si>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</si>
  <si>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</si>
  <si>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</si>
  <si>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</si>
  <si>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</si>
  <si>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</si>
  <si>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</si>
  <si>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</si>
  <si>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</si>
  <si>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</si>
  <si>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</si>
  <si>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</si>
  <si>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</si>
  <si>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</si>
  <si>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</si>
  <si>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</si>
  <si>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</si>
  <si>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</si>
  <si>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</si>
  <si>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</si>
  <si>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</si>
  <si>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</si>
  <si>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</si>
  <si>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</si>
  <si>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</si>
  <si>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</si>
  <si>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</si>
  <si>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</si>
  <si>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</si>
  <si>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</si>
  <si>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</si>
  <si>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</si>
  <si>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</si>
  <si>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</si>
  <si>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</si>
  <si>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</si>
  <si>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</si>
  <si>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</si>
  <si>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</si>
  <si>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</si>
  <si>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</si>
  <si>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</si>
  <si>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</si>
  <si>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</si>
  <si>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</si>
  <si>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</si>
  <si>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</si>
  <si>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</si>
  <si>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</si>
  <si>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</si>
  <si>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</si>
  <si>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</si>
  <si>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</si>
  <si>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</si>
  <si>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</si>
  <si>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</si>
  <si>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</si>
  <si>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</si>
  <si>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</si>
  <si>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</si>
  <si>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</si>
  <si>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</si>
  <si>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</si>
  <si>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</si>
  <si>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</si>
  <si>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</si>
  <si>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</si>
  <si>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</si>
  <si>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</si>
  <si>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</si>
  <si>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</si>
  <si>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</si>
  <si>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</si>
  <si>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</si>
  <si>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</si>
  <si>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</si>
  <si>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</si>
  <si>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</si>
  <si>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</si>
  <si>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</si>
  <si>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</si>
  <si>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</si>
  <si>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</si>
  <si>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</si>
  <si>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</si>
  <si>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</si>
  <si>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</si>
  <si>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</si>
  <si>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</si>
  <si>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</si>
  <si>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</si>
  <si>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</si>
  <si>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</si>
  <si>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</si>
  <si>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</si>
  <si>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</si>
  <si>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</si>
  <si>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</si>
  <si>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</si>
  <si>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</si>
  <si>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</si>
  <si>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</si>
  <si>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</si>
  <si>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</si>
  <si>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</si>
  <si>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</si>
  <si>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</si>
  <si>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</si>
  <si>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</si>
  <si>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</si>
  <si>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</si>
  <si>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</si>
  <si>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</si>
  <si>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</si>
  <si>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</si>
  <si>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</si>
  <si>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</si>
  <si>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</si>
  <si>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</si>
  <si>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</si>
  <si>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</si>
  <si>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</si>
  <si>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</si>
  <si>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</si>
  <si>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</si>
  <si>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</si>
  <si>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</si>
  <si>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</si>
  <si>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</si>
  <si>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</si>
  <si>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</si>
  <si>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</si>
  <si>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</si>
  <si>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</si>
  <si>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</si>
  <si>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</si>
  <si>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</si>
  <si>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</si>
  <si>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</si>
  <si>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</si>
  <si>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</si>
  <si>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</si>
  <si>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</si>
  <si>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</si>
  <si>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</si>
  <si>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</si>
  <si>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</si>
  <si>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</si>
  <si>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</si>
  <si>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</si>
  <si>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</si>
  <si>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</si>
  <si>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</si>
  <si>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</si>
  <si>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</si>
  <si>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</si>
  <si>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</si>
  <si>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</si>
  <si>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</si>
  <si>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</si>
  <si>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</si>
  <si>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</si>
  <si>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</si>
  <si>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</si>
  <si>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</si>
  <si>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</si>
  <si>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</si>
  <si>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</si>
  <si>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</si>
  <si>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</si>
  <si>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</si>
  <si>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</si>
  <si>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</si>
  <si>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</si>
  <si>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</si>
  <si>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</si>
  <si>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</si>
  <si>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</si>
  <si>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</si>
  <si>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</si>
  <si>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</si>
  <si>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</si>
  <si>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</si>
  <si>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</si>
  <si>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</si>
  <si>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</si>
  <si>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</si>
  <si>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</si>
  <si>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</si>
  <si>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</si>
  <si>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</si>
  <si>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</si>
  <si>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</si>
  <si>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</si>
  <si>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</si>
  <si>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</si>
  <si>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</si>
  <si>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</si>
  <si>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</si>
  <si>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</si>
  <si>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</si>
  <si>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</si>
  <si>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</si>
  <si>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</si>
  <si>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</si>
  <si>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</si>
  <si>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</si>
  <si>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</si>
  <si>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</si>
  <si>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</si>
  <si>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</si>
  <si>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</si>
  <si>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</si>
  <si>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</si>
  <si>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</si>
  <si>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</si>
  <si>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</si>
  <si>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</si>
  <si>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</si>
  <si>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</si>
  <si>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</si>
  <si>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</si>
  <si>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</si>
  <si>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</si>
  <si>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</si>
  <si>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</si>
  <si>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</si>
  <si>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</si>
  <si>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</si>
  <si>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</si>
  <si>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</si>
  <si>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</si>
  <si>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</si>
  <si>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</si>
  <si>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</si>
  <si>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</si>
  <si>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</si>
  <si>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</si>
  <si>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</si>
  <si>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</si>
  <si>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</si>
  <si>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</si>
  <si>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</si>
  <si>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</si>
  <si>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</si>
  <si>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</si>
  <si>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</si>
  <si>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</si>
  <si>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</si>
  <si>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</si>
  <si>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</si>
  <si>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</si>
  <si>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</si>
  <si>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</si>
  <si>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</si>
  <si>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</si>
  <si>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</si>
  <si>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</si>
  <si>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</si>
  <si>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</si>
  <si>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</si>
  <si>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</si>
  <si>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</si>
  <si>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</si>
  <si>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</si>
  <si>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</si>
  <si>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</si>
  <si>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</si>
  <si>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</si>
  <si>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</si>
  <si>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</si>
  <si>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</si>
  <si>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</si>
  <si>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</si>
  <si>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</si>
  <si>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</si>
  <si>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</si>
  <si>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</si>
  <si>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</si>
  <si>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</si>
  <si>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</si>
  <si>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</si>
  <si>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</si>
  <si>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</si>
  <si>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</si>
  <si>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</si>
  <si>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</si>
  <si>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</si>
  <si>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</si>
  <si>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</si>
  <si>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</si>
  <si>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</si>
  <si>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</si>
  <si>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</si>
  <si>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</si>
  <si>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</si>
  <si>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</si>
  <si>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</si>
  <si>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</si>
  <si>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</si>
  <si>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</si>
  <si>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</si>
  <si>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</si>
  <si>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</si>
  <si>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</si>
  <si>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</si>
  <si>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</si>
  <si>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</si>
  <si>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</si>
  <si>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</si>
  <si>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</si>
  <si>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</si>
  <si>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</si>
  <si>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</si>
  <si>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</si>
  <si>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</si>
  <si>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</si>
  <si>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</si>
  <si>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</si>
  <si>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</si>
  <si>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</si>
  <si>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</si>
  <si>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</si>
  <si>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</si>
  <si>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</si>
  <si>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</si>
  <si>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</si>
  <si>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</si>
  <si>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</si>
  <si>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</si>
  <si>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</si>
  <si>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</si>
  <si>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</si>
  <si>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</si>
  <si>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</si>
  <si>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</si>
  <si>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</si>
  <si>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</si>
  <si>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</si>
  <si>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</si>
  <si>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</si>
  <si>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</si>
  <si>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</si>
  <si>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</si>
  <si>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</si>
  <si>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</si>
  <si>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</si>
  <si>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</si>
  <si>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</si>
  <si>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</si>
  <si>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</si>
  <si>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</si>
  <si>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</si>
  <si>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</si>
  <si>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</si>
  <si>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</si>
  <si>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</si>
  <si>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</si>
  <si>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</si>
  <si>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</si>
  <si>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</si>
  <si>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</si>
  <si>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</si>
  <si>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</si>
  <si>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</si>
  <si>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</si>
  <si>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</si>
  <si>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</si>
  <si>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</si>
  <si>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</si>
  <si>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</si>
  <si>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</si>
  <si>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</si>
  <si>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</si>
  <si>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</si>
  <si>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</si>
  <si>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</si>
  <si>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</si>
  <si>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</si>
  <si>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</si>
  <si>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</si>
  <si>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</si>
  <si>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</si>
  <si>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</si>
  <si>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</si>
  <si>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</si>
  <si>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</si>
  <si>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</si>
  <si>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</si>
  <si>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</si>
  <si>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</si>
  <si>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</si>
  <si>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</si>
  <si>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</si>
  <si>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</si>
  <si>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</si>
  <si>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</si>
  <si>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</si>
  <si>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</si>
  <si>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</si>
  <si>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</si>
  <si>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</si>
  <si>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</si>
  <si>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</si>
  <si>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</si>
  <si>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</si>
  <si>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</si>
  <si>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</si>
  <si>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</si>
  <si>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</si>
  <si>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</si>
  <si>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</si>
  <si>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</si>
  <si>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</si>
  <si>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</si>
  <si>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</si>
  <si>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</si>
  <si>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</si>
  <si>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</si>
  <si>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</si>
  <si>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</si>
  <si>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</si>
  <si>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</si>
  <si>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</si>
  <si>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</si>
  <si>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</si>
  <si>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</si>
  <si>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</si>
  <si>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</si>
  <si>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</si>
  <si>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</si>
  <si>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</si>
  <si>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</si>
  <si>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</si>
  <si>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</si>
  <si>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</si>
  <si>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</si>
  <si>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</si>
  <si>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</si>
  <si>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</si>
  <si>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</si>
  <si>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</si>
  <si>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</si>
  <si>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</si>
  <si>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</si>
  <si>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</si>
  <si>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</si>
  <si>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</si>
  <si>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</si>
  <si>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</si>
  <si>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</si>
  <si>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</si>
  <si>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</si>
  <si>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</si>
  <si>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</si>
  <si>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</si>
  <si>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</si>
  <si>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</si>
  <si>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</si>
  <si>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</si>
  <si>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</si>
  <si>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</si>
  <si>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</si>
  <si>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</si>
  <si>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</si>
  <si>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</si>
  <si>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</si>
  <si>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</si>
  <si>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</si>
  <si>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</si>
  <si>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</si>
  <si>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</si>
  <si>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</si>
  <si>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</si>
  <si>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</si>
  <si>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</si>
  <si>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</si>
  <si>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</si>
  <si>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</si>
  <si>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</si>
  <si>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</si>
  <si>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</si>
  <si>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</si>
  <si>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</si>
  <si>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</si>
  <si>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</si>
  <si>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</si>
  <si>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</si>
  <si>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</si>
  <si>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</si>
  <si>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</si>
  <si>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</si>
  <si>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</si>
  <si>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</si>
  <si>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</si>
  <si>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</si>
  <si>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</si>
  <si>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</si>
  <si>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</si>
  <si>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</si>
  <si>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</si>
  <si>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</si>
  <si>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</si>
  <si>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</si>
  <si>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</si>
  <si>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</si>
  <si>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</si>
  <si>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</si>
  <si>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</si>
  <si>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</si>
  <si>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</si>
  <si>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</si>
  <si>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</si>
  <si>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</si>
  <si>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</si>
  <si>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</si>
  <si>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</si>
  <si>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</si>
  <si>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</si>
  <si>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</si>
  <si>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</si>
  <si>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</si>
  <si>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</si>
  <si>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</si>
  <si>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</si>
  <si>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</si>
  <si>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</si>
  <si>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</si>
  <si>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</si>
  <si>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</si>
  <si>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</si>
  <si>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</si>
  <si>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</si>
  <si>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</si>
  <si>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</si>
  <si>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</si>
  <si>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</si>
  <si>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</si>
  <si>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</si>
  <si>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</si>
  <si>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</si>
  <si>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</si>
  <si>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</si>
  <si>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</si>
  <si>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</si>
  <si>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</si>
  <si>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</si>
  <si>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</si>
  <si>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</si>
  <si>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</si>
  <si>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</si>
  <si>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</si>
  <si>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</si>
  <si>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</si>
  <si>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</si>
  <si>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</si>
  <si>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</si>
  <si>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</si>
  <si>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</si>
  <si>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</si>
  <si>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</si>
  <si>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</si>
  <si>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</si>
  <si>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</si>
  <si>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</si>
  <si>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</si>
  <si>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</si>
  <si>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</si>
  <si>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</si>
  <si>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</si>
  <si>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</si>
  <si>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</si>
  <si>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</si>
  <si>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</si>
  <si>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</si>
  <si>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</si>
  <si>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</si>
  <si>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</si>
  <si>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</si>
  <si>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</si>
  <si>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</si>
  <si>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</si>
  <si>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</si>
  <si>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</si>
  <si>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</si>
  <si>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</si>
  <si>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</si>
  <si>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</si>
  <si>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</si>
  <si>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</si>
  <si>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</si>
  <si>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</si>
  <si>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</si>
  <si>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</si>
  <si>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</si>
  <si>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</si>
  <si>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</si>
  <si>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</si>
  <si>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</si>
  <si>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</si>
  <si>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</si>
  <si>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</si>
  <si>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</si>
  <si>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</si>
  <si>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</si>
  <si>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</si>
  <si>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</si>
  <si>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</si>
  <si>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</si>
  <si>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</si>
  <si>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</si>
  <si>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</si>
  <si>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</si>
  <si>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</si>
  <si>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</si>
  <si>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</si>
  <si>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</si>
  <si>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</si>
  <si>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</si>
  <si>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</si>
  <si>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</si>
  <si>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</si>
  <si>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</si>
  <si>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</si>
  <si>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</si>
  <si>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</si>
  <si>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</si>
  <si>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</si>
  <si>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</si>
  <si>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</si>
  <si>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</si>
  <si>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</si>
  <si>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</si>
  <si>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</si>
  <si>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</si>
  <si>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</si>
  <si>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</si>
  <si>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</si>
  <si>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</si>
  <si>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</si>
  <si>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</si>
  <si>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</si>
  <si>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</si>
  <si>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</si>
  <si>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</si>
  <si>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</si>
  <si>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</si>
  <si>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</si>
  <si>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</si>
  <si>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</si>
  <si>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</si>
  <si>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</si>
  <si>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</si>
  <si>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</si>
  <si>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</si>
  <si>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</si>
  <si>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</si>
  <si>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</si>
  <si>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</si>
  <si>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</si>
  <si>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</si>
  <si>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</si>
  <si>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</si>
  <si>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</si>
  <si>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</si>
  <si>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</si>
  <si>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</si>
  <si>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</si>
  <si>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</si>
  <si>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</si>
  <si>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</si>
  <si>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</si>
  <si>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</si>
  <si>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</si>
  <si>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</si>
  <si>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</si>
  <si>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</si>
  <si>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</si>
  <si>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</si>
  <si>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</si>
  <si>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</si>
  <si>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</si>
  <si>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</si>
  <si>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</si>
  <si>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</si>
  <si>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</si>
  <si>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</si>
  <si>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</si>
  <si>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</si>
  <si>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</si>
  <si>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</si>
  <si>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</si>
  <si>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</si>
  <si>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</si>
  <si>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</si>
  <si>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</si>
  <si>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</si>
  <si>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</si>
  <si>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</si>
  <si>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</si>
  <si>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</si>
  <si>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</si>
  <si>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</si>
  <si>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</si>
  <si>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</si>
  <si>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</si>
  <si>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</si>
  <si>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</si>
  <si>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</si>
  <si>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</si>
  <si>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</si>
  <si>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</si>
  <si>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</si>
  <si>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</si>
  <si>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</si>
  <si>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</si>
  <si>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</si>
  <si>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</si>
  <si>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</si>
  <si>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</si>
  <si>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</si>
  <si>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</si>
  <si>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</si>
  <si>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</si>
  <si>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</si>
  <si>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</si>
  <si>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</si>
  <si>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</si>
  <si>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</si>
  <si>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</si>
  <si>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</si>
  <si>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</si>
  <si>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</si>
  <si>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</si>
  <si>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</si>
  <si>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</si>
  <si>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</si>
  <si>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</si>
  <si>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</si>
  <si>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</si>
  <si>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</si>
  <si>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</si>
  <si>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</si>
  <si>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</si>
  <si>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</si>
  <si>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</si>
  <si>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</si>
  <si>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</si>
  <si>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</si>
  <si>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</si>
  <si>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</si>
  <si>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</si>
  <si>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</si>
  <si>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</si>
  <si>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</si>
  <si>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</si>
  <si>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</si>
  <si>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</si>
  <si>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</si>
  <si>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</si>
  <si>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</si>
  <si>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</si>
  <si>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</si>
  <si>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</si>
  <si>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</si>
  <si>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</si>
  <si>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</si>
  <si>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</si>
  <si>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</si>
  <si>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</si>
  <si>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</si>
  <si>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</si>
  <si>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</si>
  <si>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</si>
  <si>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</si>
  <si>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</si>
  <si>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</si>
  <si>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</si>
  <si>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</si>
  <si>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</si>
  <si>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</si>
  <si>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</si>
  <si>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</si>
  <si>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</si>
  <si>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</si>
  <si>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</si>
  <si>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</si>
  <si>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</si>
  <si>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</si>
  <si>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</si>
  <si>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</si>
  <si>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</si>
  <si>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</si>
  <si>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</si>
  <si>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</si>
  <si>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</si>
  <si>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</si>
  <si>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</si>
  <si>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</si>
  <si>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</si>
  <si>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</si>
  <si>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</si>
  <si>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</si>
  <si>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</si>
  <si>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</si>
  <si>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</si>
  <si>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</si>
  <si>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</si>
  <si>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</si>
  <si>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</si>
  <si>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</si>
  <si>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</si>
  <si>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</si>
  <si>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</si>
  <si>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</si>
  <si>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</si>
  <si>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</si>
  <si>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</si>
  <si>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</si>
  <si>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</si>
  <si>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</si>
  <si>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</si>
  <si>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</si>
  <si>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</si>
  <si>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</si>
  <si>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</si>
  <si>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</si>
  <si>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</si>
  <si>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</si>
  <si>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</si>
  <si>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</si>
  <si>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</si>
  <si>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</si>
  <si>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</si>
  <si>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</si>
  <si>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</si>
  <si>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</si>
  <si>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</si>
  <si>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</si>
  <si>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</si>
  <si>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</si>
  <si>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</si>
  <si>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</si>
  <si>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</si>
  <si>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</si>
  <si>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</si>
  <si>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</si>
  <si>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</si>
  <si>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</si>
  <si>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</si>
  <si>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</si>
  <si>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</si>
  <si>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</si>
  <si>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</si>
  <si>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</si>
  <si>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</si>
  <si>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</si>
  <si>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</si>
  <si>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</si>
  <si>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</si>
  <si>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</si>
  <si>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</si>
  <si>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</si>
  <si>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</si>
  <si>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</si>
  <si>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</si>
  <si>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</si>
  <si>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</si>
  <si>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</si>
  <si>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</si>
  <si>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</si>
  <si>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</si>
  <si>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</si>
  <si>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</si>
  <si>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</si>
  <si>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</si>
  <si>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</si>
  <si>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</si>
  <si>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</si>
  <si>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</si>
  <si>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</si>
  <si>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</si>
  <si>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</si>
  <si>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</si>
  <si>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</si>
  <si>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</si>
  <si>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</si>
  <si>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</si>
  <si>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</si>
  <si>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</si>
  <si>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</si>
  <si>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</si>
  <si>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</si>
  <si>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</si>
  <si>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</si>
  <si>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</si>
  <si>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</si>
  <si>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</si>
  <si>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</si>
  <si>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</si>
  <si>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</si>
  <si>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</si>
  <si>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</si>
  <si>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</si>
  <si>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</si>
  <si>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</si>
  <si>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</si>
  <si>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</si>
  <si>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</si>
  <si>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</si>
  <si>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</si>
  <si>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</si>
  <si>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</si>
  <si>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</si>
  <si>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</si>
  <si>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</si>
  <si>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</si>
  <si>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</si>
  <si>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</si>
  <si>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</si>
  <si>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</si>
  <si>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</si>
  <si>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</si>
  <si>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</si>
  <si>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</si>
  <si>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</si>
  <si>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</si>
  <si>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</si>
  <si>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</si>
  <si>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</si>
  <si>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</si>
  <si>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</si>
  <si>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</si>
  <si>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</si>
  <si>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</si>
  <si>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</si>
  <si>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</si>
  <si>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</si>
  <si>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</si>
  <si>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</si>
  <si>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</si>
  <si>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</si>
  <si>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</si>
  <si>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</si>
  <si>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</si>
  <si>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</si>
  <si>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</si>
  <si>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</si>
  <si>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</si>
  <si>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</si>
  <si>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</si>
  <si>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</si>
  <si>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</si>
  <si>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</si>
  <si>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</si>
  <si>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</si>
  <si>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</si>
  <si>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</si>
  <si>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</si>
  <si>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</si>
  <si>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</si>
  <si>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</si>
  <si>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</si>
  <si>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</si>
  <si>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</si>
  <si>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</si>
  <si>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</si>
  <si>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</si>
  <si>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</si>
  <si>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</si>
  <si>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</si>
  <si>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</si>
  <si>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</si>
  <si>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</si>
  <si>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</si>
  <si>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</si>
  <si>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</si>
  <si>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</si>
  <si>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</si>
  <si>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</si>
  <si>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</si>
  <si>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</si>
  <si>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</si>
  <si>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</si>
  <si>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</si>
  <si>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</si>
  <si>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</si>
  <si>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</si>
  <si>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</si>
  <si>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</si>
  <si>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</si>
  <si>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</si>
  <si>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</si>
  <si>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</si>
  <si>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</si>
  <si>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</si>
  <si>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</si>
  <si>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</si>
  <si>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</si>
  <si>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</si>
  <si>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</si>
  <si>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</si>
  <si>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</si>
  <si>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</si>
  <si>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</si>
  <si>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</si>
  <si>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</si>
  <si>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</si>
  <si>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</si>
  <si>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</si>
  <si>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</si>
  <si>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</si>
  <si>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</si>
  <si>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</si>
  <si>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</si>
  <si>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</si>
  <si>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</si>
  <si>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</si>
  <si>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</si>
  <si>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</si>
  <si>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</si>
  <si>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</si>
  <si>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</si>
  <si>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</si>
  <si>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</si>
  <si>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</si>
  <si>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</si>
  <si>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</si>
  <si>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</si>
  <si>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</si>
  <si>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</si>
  <si>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</si>
  <si>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</si>
  <si>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</si>
  <si>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</si>
  <si>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</si>
  <si>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</si>
  <si>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</si>
  <si>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</si>
  <si>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</si>
  <si>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</si>
  <si>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</si>
  <si>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</si>
  <si>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</si>
  <si>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</si>
  <si>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</si>
  <si>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</si>
  <si>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</si>
  <si>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</si>
  <si>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</si>
  <si>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</si>
  <si>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</si>
  <si>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</si>
  <si>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</si>
  <si>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</si>
  <si>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</si>
  <si>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</si>
  <si>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</si>
  <si>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</si>
  <si>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</si>
  <si>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</si>
  <si>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</si>
  <si>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</si>
  <si>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</si>
  <si>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</si>
  <si>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</si>
  <si>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</si>
  <si>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</si>
  <si>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</si>
  <si>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</si>
  <si>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</si>
  <si>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</si>
  <si>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</si>
  <si>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</si>
  <si>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</si>
  <si>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</si>
  <si>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</si>
  <si>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</si>
  <si>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</si>
  <si>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</si>
  <si>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</si>
  <si>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</si>
  <si>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</si>
  <si>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</si>
  <si>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</si>
  <si>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</si>
  <si>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</si>
  <si>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</si>
  <si>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</si>
  <si>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</si>
  <si>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</si>
  <si>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</si>
  <si>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</si>
  <si>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</si>
  <si>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</si>
  <si>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</si>
  <si>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</si>
  <si>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</si>
  <si>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</si>
  <si>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</si>
  <si>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</si>
  <si>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</si>
  <si>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</si>
  <si>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</si>
  <si>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</si>
  <si>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</si>
  <si>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</si>
  <si>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</si>
  <si>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</si>
  <si>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</si>
  <si>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</si>
  <si>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</si>
  <si>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</si>
  <si>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</si>
  <si>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</si>
  <si>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</si>
  <si>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</si>
  <si>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</si>
  <si>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</si>
  <si>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</si>
  <si>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</si>
  <si>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</si>
  <si>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</si>
  <si>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</si>
  <si>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</si>
  <si>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</si>
  <si>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</si>
  <si>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</si>
  <si>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</si>
  <si>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</si>
  <si>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</si>
  <si>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</si>
  <si>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</si>
  <si>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</si>
  <si>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</si>
  <si>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</si>
  <si>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</si>
  <si>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</si>
  <si>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</si>
  <si>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</si>
  <si>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</si>
  <si>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</si>
  <si>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</si>
  <si>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</si>
  <si>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</si>
  <si>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</si>
  <si>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</si>
  <si>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</si>
  <si>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</si>
  <si>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</si>
  <si>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</si>
  <si>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</si>
  <si>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</si>
  <si>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</si>
  <si>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</si>
  <si>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</si>
  <si>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</si>
  <si>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</si>
  <si>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</si>
  <si>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</si>
  <si>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</si>
  <si>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</si>
  <si>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</si>
  <si>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</si>
  <si>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</si>
  <si>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</si>
  <si>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</si>
  <si>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</si>
  <si>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</si>
  <si>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</si>
  <si>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</si>
  <si>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</si>
  <si>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</si>
  <si>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</si>
  <si>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</si>
  <si>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</si>
  <si>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</si>
  <si>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</si>
  <si>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</si>
  <si>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</si>
  <si>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</si>
  <si>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</si>
  <si>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</si>
  <si>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</si>
  <si>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</si>
  <si>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</si>
  <si>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</si>
  <si>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</si>
  <si>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</si>
  <si>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</si>
  <si>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</si>
  <si>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</si>
  <si>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</si>
  <si>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</si>
  <si>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</si>
  <si>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</si>
  <si>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</si>
  <si>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</si>
  <si>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</si>
  <si>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</si>
  <si>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</si>
  <si>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</si>
  <si>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</si>
  <si>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</si>
  <si>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</si>
  <si>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</si>
  <si>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</si>
  <si>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</si>
  <si>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</si>
  <si>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</si>
  <si>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</si>
  <si>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</si>
  <si>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</si>
  <si>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</si>
  <si>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</si>
  <si>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</si>
  <si>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</si>
  <si>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</si>
  <si>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</si>
  <si>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</si>
  <si>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</si>
  <si>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</si>
  <si>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</si>
  <si>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</si>
  <si>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</si>
  <si>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</si>
  <si>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</si>
  <si>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</si>
  <si>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</si>
  <si>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</si>
  <si>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</si>
  <si>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</si>
  <si>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</si>
  <si>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</si>
  <si>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</si>
  <si>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</si>
  <si>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</si>
  <si>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</si>
  <si>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</si>
  <si>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</si>
  <si>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</si>
  <si>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</si>
  <si>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</si>
  <si>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</si>
  <si>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</si>
  <si>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</si>
  <si>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</si>
  <si>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</si>
  <si>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</si>
  <si>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</si>
  <si>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</si>
  <si>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</si>
  <si>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</si>
  <si>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</si>
  <si>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</si>
  <si>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</si>
  <si>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</si>
  <si>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</si>
  <si>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</si>
  <si>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</si>
  <si>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</si>
  <si>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</si>
  <si>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</si>
  <si>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</si>
  <si>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</si>
  <si>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</si>
  <si>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</si>
  <si>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</si>
  <si>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</si>
  <si>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</si>
  <si>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</si>
  <si>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</si>
  <si>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</si>
  <si>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</si>
  <si>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</si>
  <si>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</si>
  <si>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</si>
  <si>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</si>
  <si>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</si>
  <si>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</si>
  <si>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</si>
  <si>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</si>
  <si>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</si>
  <si>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</si>
  <si>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</si>
  <si>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</si>
  <si>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</si>
  <si>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</si>
  <si>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</si>
  <si>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</si>
  <si>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</si>
  <si>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</si>
  <si>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</si>
  <si>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</si>
  <si>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</si>
  <si>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</si>
  <si>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</si>
  <si>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</si>
  <si>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</si>
  <si>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</si>
  <si>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</si>
  <si>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</si>
  <si>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</si>
  <si>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</si>
  <si>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</si>
  <si>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</si>
  <si>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</si>
  <si>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</si>
  <si>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</si>
  <si>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</si>
  <si>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</si>
  <si>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</si>
  <si>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</si>
  <si>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</si>
  <si>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</si>
  <si>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</si>
  <si>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</si>
  <si>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</si>
  <si>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</si>
  <si>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</si>
  <si>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</si>
  <si>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</si>
  <si>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</si>
  <si>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</si>
  <si>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</si>
  <si>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</si>
  <si>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</si>
  <si>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</si>
  <si>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</si>
  <si>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</si>
  <si>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</si>
  <si>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</si>
  <si>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</si>
  <si>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</si>
  <si>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</si>
  <si>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</si>
  <si>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</si>
  <si>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</si>
  <si>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</si>
  <si>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</si>
  <si>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</si>
  <si>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</si>
  <si>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</si>
  <si>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</si>
  <si>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</si>
  <si>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</si>
  <si>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</si>
  <si>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</si>
  <si>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</si>
  <si>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</si>
  <si>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</si>
  <si>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</si>
  <si>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</si>
  <si>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</si>
  <si>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</si>
  <si>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</si>
  <si>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</si>
  <si>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</si>
  <si>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</si>
  <si>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</si>
  <si>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</si>
  <si>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</si>
  <si>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</si>
  <si>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</si>
  <si>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</si>
  <si>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</si>
  <si>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</si>
  <si>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</si>
  <si>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</si>
  <si>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</si>
  <si>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</si>
  <si>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</si>
  <si>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</si>
  <si>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</si>
  <si>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</si>
  <si>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</si>
  <si>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</si>
  <si>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</si>
  <si>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</si>
  <si>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</si>
  <si>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</si>
  <si>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</si>
  <si>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</si>
  <si>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</si>
  <si>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</si>
  <si>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</si>
  <si>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</si>
  <si>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</si>
  <si>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</si>
  <si>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</si>
  <si>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</si>
  <si>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</si>
  <si>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</si>
  <si>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</si>
  <si>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</si>
  <si>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</si>
  <si>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</si>
  <si>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</si>
  <si>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</si>
  <si>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</si>
  <si>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</si>
  <si>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</si>
  <si>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</si>
  <si>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</si>
  <si>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</si>
  <si>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</si>
  <si>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</si>
  <si>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</si>
  <si>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</si>
  <si>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</si>
  <si>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</si>
  <si>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</si>
  <si>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</si>
  <si>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</si>
  <si>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</si>
  <si>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</si>
  <si>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</si>
  <si>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</si>
  <si>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</si>
  <si>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</si>
  <si>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</si>
  <si>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</si>
  <si>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</si>
  <si>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</si>
  <si>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</si>
  <si>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</si>
  <si>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</si>
  <si>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</si>
  <si>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</si>
  <si>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</si>
  <si>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</si>
  <si>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</si>
  <si>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</si>
  <si>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</si>
  <si>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</si>
  <si>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</si>
  <si>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</si>
  <si>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</si>
  <si>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</si>
  <si>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</si>
  <si>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</si>
  <si>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</si>
  <si>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</si>
  <si>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</si>
  <si>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</si>
  <si>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</si>
  <si>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</si>
  <si>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</si>
  <si>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</si>
  <si>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</si>
  <si>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</si>
  <si>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</si>
  <si>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</si>
  <si>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</si>
  <si>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</si>
  <si>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</si>
  <si>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</si>
  <si>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</si>
  <si>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</si>
  <si>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</si>
  <si>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</si>
  <si>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</si>
  <si>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</si>
  <si>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</si>
  <si>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</si>
  <si>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</si>
  <si>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</si>
  <si>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</si>
  <si>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</si>
  <si>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</si>
  <si>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</si>
  <si>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</si>
  <si>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</si>
  <si>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</si>
  <si>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</si>
  <si>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</si>
  <si>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</si>
  <si>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</si>
  <si>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</si>
  <si>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</si>
  <si>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</si>
  <si>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</si>
  <si>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</si>
  <si>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</si>
  <si>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</si>
  <si>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</si>
  <si>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</si>
  <si>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</si>
  <si>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</si>
  <si>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</si>
  <si>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</si>
  <si>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</si>
  <si>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</si>
  <si>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</si>
  <si>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</si>
  <si>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</si>
  <si>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</si>
  <si>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</si>
  <si>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</si>
  <si>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</si>
  <si>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</si>
  <si>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</si>
  <si>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</si>
  <si>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</si>
  <si>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</si>
  <si>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</si>
  <si>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</si>
  <si>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</si>
  <si>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</si>
  <si>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</si>
  <si>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</si>
  <si>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</si>
  <si>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</si>
  <si>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</si>
  <si>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</si>
  <si>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</si>
  <si>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</si>
  <si>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</si>
  <si>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</si>
  <si>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</si>
  <si>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</si>
  <si>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</si>
  <si>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</si>
  <si>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</si>
  <si>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</si>
  <si>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</si>
  <si>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</si>
  <si>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</si>
  <si>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</si>
  <si>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</si>
  <si>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</si>
  <si>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</si>
  <si>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</si>
  <si>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</si>
  <si>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</si>
  <si>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</si>
  <si>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</si>
  <si>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</si>
  <si>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</si>
  <si>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</si>
  <si>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</si>
  <si>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</si>
  <si>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</si>
  <si>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</si>
  <si>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</si>
  <si>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</si>
  <si>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</si>
  <si>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</si>
  <si>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</si>
  <si>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</si>
  <si>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</si>
  <si>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</si>
  <si>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</si>
  <si>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</si>
  <si>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</si>
  <si>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</si>
  <si>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</si>
  <si>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</si>
  <si>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</si>
  <si>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</si>
  <si>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</si>
  <si>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</si>
  <si>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</si>
  <si>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</si>
  <si>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</si>
  <si>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</si>
  <si>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</si>
  <si>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</si>
  <si>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</si>
  <si>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</si>
  <si>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</si>
  <si>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</si>
  <si>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</si>
  <si>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</si>
  <si>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</si>
  <si>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</si>
  <si>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</si>
  <si>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</si>
  <si>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</si>
  <si>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</si>
  <si>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</si>
  <si>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</si>
  <si>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</si>
  <si>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</si>
  <si>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</si>
  <si>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</si>
  <si>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</si>
  <si>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</si>
  <si>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</si>
  <si>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</si>
  <si>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</si>
  <si>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</si>
  <si>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</si>
  <si>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</si>
  <si>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</si>
  <si>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</si>
  <si>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</si>
  <si>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</si>
  <si>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</si>
  <si>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</si>
  <si>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</si>
  <si>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</si>
  <si>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</si>
  <si>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</si>
  <si>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</si>
  <si>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</si>
  <si>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</si>
  <si>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</si>
  <si>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</si>
  <si>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</si>
  <si>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</si>
  <si>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</si>
  <si>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</si>
  <si>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</si>
  <si>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</si>
  <si>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</si>
  <si>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</si>
  <si>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</si>
  <si>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</si>
  <si>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</si>
  <si>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</si>
  <si>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</si>
  <si>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</si>
  <si>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</si>
  <si>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</si>
  <si>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</si>
  <si>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</si>
  <si>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</si>
  <si>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</si>
  <si>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</si>
  <si>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</si>
  <si>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</si>
  <si>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</si>
  <si>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</si>
  <si>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</si>
  <si>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</si>
  <si>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</si>
  <si>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</si>
  <si>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</si>
  <si>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</si>
  <si>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</si>
  <si>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</si>
  <si>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</si>
  <si>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</si>
  <si>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</si>
  <si>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</si>
  <si>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</si>
  <si>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</si>
  <si>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</si>
  <si>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</si>
  <si>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</si>
  <si>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</si>
  <si>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</si>
  <si>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</si>
  <si>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</si>
  <si>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</si>
  <si>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</si>
  <si>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</si>
  <si>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</si>
  <si>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</si>
  <si>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</si>
  <si>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</si>
  <si>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</si>
  <si>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</si>
  <si>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</si>
  <si>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</si>
  <si>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</si>
  <si>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</si>
  <si>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</si>
  <si>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</si>
  <si>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</si>
  <si>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</si>
  <si>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</si>
  <si>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</si>
  <si>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</si>
  <si>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</si>
  <si>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</si>
  <si>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</si>
  <si>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</si>
  <si>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</si>
  <si>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</si>
  <si>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</si>
  <si>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</si>
  <si>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</si>
  <si>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</si>
  <si>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</si>
  <si>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</si>
  <si>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</si>
  <si>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</si>
  <si>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</si>
  <si>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</si>
  <si>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</si>
  <si>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</si>
  <si>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</si>
  <si>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</si>
  <si>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</si>
  <si>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</si>
  <si>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</si>
  <si>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</si>
  <si>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</si>
  <si>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</si>
  <si>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</si>
  <si>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</si>
  <si>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</si>
  <si>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</si>
  <si>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</si>
  <si>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</si>
  <si>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</si>
  <si>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</si>
  <si>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</si>
  <si>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</si>
  <si>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</si>
  <si>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</si>
  <si>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</si>
  <si>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</si>
  <si>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</si>
  <si>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</si>
  <si>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</si>
  <si>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</si>
  <si>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</si>
  <si>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</si>
  <si>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</si>
  <si>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</si>
  <si>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</si>
  <si>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</si>
  <si>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</si>
  <si>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</si>
  <si>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</si>
  <si>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</si>
  <si>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</si>
  <si>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</si>
  <si>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</si>
  <si>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</si>
  <si>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</si>
  <si>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</si>
  <si>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</si>
  <si>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</si>
  <si>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</si>
  <si>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</si>
  <si>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</si>
  <si>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</si>
  <si>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</si>
  <si>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</si>
  <si>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</si>
  <si>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</si>
  <si>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</si>
  <si>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</si>
  <si>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</si>
  <si>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</si>
  <si>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</si>
  <si>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</si>
  <si>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</si>
  <si>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</si>
  <si>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</si>
  <si>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</si>
  <si>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</si>
  <si>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</si>
  <si>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</si>
  <si>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</si>
  <si>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</si>
  <si>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</si>
  <si>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</si>
  <si>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</si>
  <si>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</si>
  <si>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</si>
  <si>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</si>
  <si>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</si>
  <si>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</si>
  <si>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</si>
  <si>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</si>
  <si>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</si>
  <si>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</si>
  <si>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</si>
  <si>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</si>
  <si>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</si>
  <si>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</si>
  <si>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</si>
  <si>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</si>
  <si>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</si>
  <si>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</si>
  <si>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</si>
  <si>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</si>
  <si>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</si>
  <si>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</si>
  <si>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</si>
  <si>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</si>
  <si>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</si>
  <si>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</si>
  <si>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</si>
  <si>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</si>
  <si>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</si>
  <si>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</si>
  <si>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</si>
  <si>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</si>
  <si>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</si>
  <si>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</si>
  <si>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</si>
  <si>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</si>
  <si>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</si>
  <si>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</si>
  <si>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</si>
  <si>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</si>
  <si>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</si>
  <si>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</si>
  <si>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</si>
  <si>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</si>
  <si>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</si>
  <si>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</si>
  <si>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</si>
  <si>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</si>
  <si>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</si>
  <si>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</si>
  <si>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</si>
  <si>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</si>
  <si>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</si>
  <si>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</si>
  <si>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</si>
  <si>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</si>
  <si>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</si>
  <si>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</si>
  <si>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</si>
  <si>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</si>
  <si>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</si>
  <si>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</si>
  <si>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</si>
  <si>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</si>
  <si>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</si>
  <si>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</si>
  <si>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</si>
  <si>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</si>
  <si>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</si>
  <si>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</si>
  <si>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</si>
  <si>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</si>
  <si>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</si>
  <si>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</si>
  <si>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</si>
  <si>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</si>
  <si>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</si>
  <si>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</si>
  <si>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</si>
  <si>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</si>
  <si>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</si>
  <si>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</si>
  <si>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</si>
  <si>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</si>
  <si>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</si>
  <si>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</si>
  <si>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</si>
  <si>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</si>
  <si>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</si>
  <si>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</si>
  <si>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</si>
  <si>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</si>
  <si>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</si>
  <si>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</si>
  <si>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</si>
  <si>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</si>
  <si>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</si>
  <si>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</si>
  <si>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</si>
  <si>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</si>
  <si>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</si>
  <si>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</si>
  <si>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</si>
  <si>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</si>
  <si>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</si>
  <si>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</si>
  <si>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</si>
  <si>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</si>
  <si>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</si>
  <si>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</si>
  <si>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</si>
  <si>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</si>
  <si>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</si>
  <si>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</si>
  <si>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</si>
  <si>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</si>
  <si>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</si>
  <si>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</si>
  <si>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</si>
  <si>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</si>
  <si>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</si>
  <si>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</si>
  <si>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</si>
  <si>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</si>
  <si>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</si>
  <si>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</si>
  <si>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</si>
  <si>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</si>
  <si>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</si>
  <si>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</si>
  <si>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</si>
  <si>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</si>
  <si>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</si>
  <si>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</si>
  <si>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</si>
  <si>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</si>
  <si>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</si>
  <si>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</si>
  <si>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</si>
  <si>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</si>
  <si>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</si>
  <si>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</si>
  <si>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</si>
  <si>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</si>
  <si>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</si>
  <si>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</si>
  <si>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</si>
  <si>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</si>
  <si>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</si>
  <si>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</si>
  <si>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</si>
  <si>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</si>
  <si>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</si>
  <si>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</si>
  <si>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</si>
  <si>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</si>
  <si>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</si>
  <si>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</si>
  <si>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</si>
  <si>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</si>
  <si>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</si>
  <si>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</si>
  <si>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</si>
  <si>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</si>
  <si>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</si>
  <si>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</si>
  <si>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</si>
  <si>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</si>
  <si>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</si>
  <si>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</si>
  <si>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</si>
  <si>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</si>
  <si>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</si>
  <si>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</si>
  <si>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</si>
  <si>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</si>
  <si>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</si>
  <si>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</si>
  <si>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</si>
  <si>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</si>
  <si>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</si>
  <si>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</si>
  <si>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</si>
  <si>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</si>
  <si>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</si>
  <si>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</si>
  <si>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</si>
  <si>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</si>
  <si>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</si>
  <si>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</si>
  <si>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</si>
  <si>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</si>
  <si>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</si>
  <si>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</si>
  <si>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</si>
  <si>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</si>
  <si>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</si>
  <si>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</si>
  <si>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</si>
  <si>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</si>
  <si>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</si>
  <si>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</si>
  <si>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</si>
  <si>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</si>
  <si>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</si>
  <si>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</si>
  <si>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</si>
  <si>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</si>
  <si>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</si>
  <si>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</si>
  <si>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</si>
  <si>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</si>
  <si>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</si>
  <si>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</si>
  <si>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</si>
  <si>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</si>
  <si>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</si>
  <si>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</si>
  <si>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</si>
  <si>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</si>
  <si>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</si>
  <si>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</si>
  <si>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</si>
  <si>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</si>
  <si>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</si>
  <si>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</si>
  <si>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</si>
  <si>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</si>
  <si>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</si>
  <si>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</si>
  <si>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</si>
  <si>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</si>
  <si>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</si>
  <si>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</si>
  <si>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</si>
  <si>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</si>
  <si>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</si>
  <si>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</si>
  <si>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</si>
  <si>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</si>
  <si>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</si>
  <si>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</si>
  <si>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</si>
  <si>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</si>
  <si>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</si>
  <si>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</si>
  <si>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</si>
  <si>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</si>
  <si>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</si>
  <si>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</si>
  <si>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</si>
  <si>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</si>
  <si>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</si>
  <si>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</si>
  <si>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</si>
  <si>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</si>
  <si>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</si>
  <si>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</si>
  <si>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</si>
  <si>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</si>
  <si>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</si>
  <si>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</si>
  <si>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</si>
  <si>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</si>
  <si>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</si>
  <si>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</si>
  <si>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</si>
  <si>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</si>
  <si>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</si>
  <si>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</si>
  <si>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</si>
  <si>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</si>
  <si>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</si>
  <si>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</si>
  <si>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</si>
  <si>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</si>
  <si>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</si>
  <si>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</si>
  <si>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</si>
  <si>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</si>
  <si>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</si>
  <si>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</si>
  <si>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</si>
  <si>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</si>
  <si>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</si>
  <si>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</si>
  <si>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</si>
  <si>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</si>
  <si>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</si>
  <si>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</si>
  <si>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</si>
  <si>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</si>
  <si>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</si>
  <si>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</si>
  <si>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</si>
  <si>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</si>
  <si>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</si>
  <si>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</si>
  <si>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</si>
  <si>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</si>
  <si>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</si>
  <si>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</si>
  <si>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</si>
  <si>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</si>
  <si>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</si>
  <si>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</si>
  <si>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</si>
  <si>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</si>
  <si>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</si>
  <si>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</si>
  <si>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</si>
  <si>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</si>
  <si>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</si>
  <si>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</si>
  <si>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</si>
  <si>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</si>
  <si>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</si>
  <si>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</si>
  <si>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</si>
  <si>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</si>
  <si>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</si>
  <si>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</si>
  <si>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</si>
  <si>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</si>
  <si>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</si>
  <si>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</si>
  <si>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</si>
  <si>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</si>
  <si>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</si>
  <si>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</si>
  <si>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</si>
  <si>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</si>
  <si>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</si>
  <si>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</si>
  <si>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</si>
  <si>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</si>
  <si>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</si>
  <si>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</si>
  <si>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</si>
  <si>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</si>
  <si>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</si>
  <si>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</si>
  <si>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</si>
  <si>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</si>
  <si>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</si>
  <si>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</si>
  <si>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</si>
  <si>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</si>
  <si>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</si>
  <si>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</si>
  <si>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</si>
  <si>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</si>
  <si>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</si>
  <si>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</si>
  <si>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</si>
  <si>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</si>
  <si>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</si>
  <si>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</si>
  <si>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</si>
  <si>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</si>
  <si>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</si>
  <si>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</si>
  <si>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</si>
  <si>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</si>
  <si>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</si>
  <si>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</si>
  <si>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</si>
  <si>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</si>
  <si>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</si>
  <si>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</si>
  <si>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</si>
  <si>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</si>
  <si>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</si>
  <si>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</si>
  <si>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</si>
  <si>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</si>
  <si>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</si>
  <si>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</si>
  <si>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</si>
  <si>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</si>
  <si>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</si>
  <si>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</si>
  <si>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</si>
  <si>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</si>
  <si>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</si>
  <si>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</si>
  <si>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</si>
  <si>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</si>
  <si>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</si>
  <si>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</si>
  <si>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</si>
  <si>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</si>
  <si>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</si>
  <si>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</si>
  <si>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</si>
  <si>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</si>
  <si>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</si>
  <si>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</si>
  <si>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</si>
  <si>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</si>
  <si>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</si>
  <si>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</si>
  <si>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</si>
  <si>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</si>
  <si>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</si>
  <si>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</si>
  <si>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</si>
  <si>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</si>
  <si>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</si>
  <si>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</si>
  <si>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</si>
  <si>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</si>
  <si>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</si>
  <si>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</si>
  <si>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</si>
  <si>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</si>
  <si>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</si>
  <si>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</si>
  <si>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</si>
  <si>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</si>
  <si>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</si>
  <si>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</si>
  <si>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</si>
  <si>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</si>
  <si>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</si>
  <si>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</si>
  <si>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</si>
  <si>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</si>
  <si>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</si>
  <si>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</si>
  <si>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</si>
  <si>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</si>
  <si>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</si>
  <si>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</si>
  <si>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</si>
  <si>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</si>
  <si>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</si>
  <si>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</si>
  <si>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</si>
  <si>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</si>
  <si>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</si>
  <si>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</si>
  <si>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</si>
  <si>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</si>
  <si>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</si>
  <si>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</si>
  <si>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</si>
  <si>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</si>
  <si>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</si>
  <si>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</si>
  <si>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</si>
  <si>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</si>
  <si>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</si>
  <si>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</si>
  <si>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</si>
  <si>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</si>
  <si>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</si>
  <si>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</si>
  <si>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</si>
  <si>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</si>
  <si>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</si>
  <si>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</si>
  <si>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</si>
  <si>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</si>
  <si>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</si>
  <si>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</si>
  <si>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</si>
  <si>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</si>
  <si>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</si>
  <si>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</si>
  <si>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</si>
  <si>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</si>
  <si>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</si>
  <si>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</si>
  <si>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</si>
  <si>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</si>
  <si>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</si>
  <si>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</si>
  <si>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</si>
  <si>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</si>
  <si>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</si>
  <si>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</si>
  <si>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</si>
  <si>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</si>
  <si>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</si>
  <si>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</si>
  <si>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</si>
  <si>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</si>
  <si>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</si>
  <si>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</si>
  <si>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</si>
  <si>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</si>
  <si>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</si>
  <si>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</si>
  <si>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</si>
  <si>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</si>
  <si>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</si>
  <si>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</si>
  <si>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</si>
  <si>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</si>
  <si>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</si>
  <si>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</si>
  <si>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</si>
  <si>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</si>
  <si>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</si>
  <si>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</si>
  <si>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</si>
  <si>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</si>
  <si>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</si>
  <si>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</si>
  <si>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</si>
  <si>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</si>
  <si>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</si>
  <si>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</si>
  <si>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</si>
  <si>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</si>
  <si>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</si>
  <si>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</si>
  <si>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</si>
  <si>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</si>
  <si>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</si>
  <si>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</si>
  <si>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</si>
  <si>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</si>
  <si>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</si>
  <si>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</si>
  <si>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</si>
  <si>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</si>
  <si>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</si>
  <si>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</si>
  <si>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</si>
  <si>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</si>
  <si>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</si>
  <si>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</si>
  <si>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</si>
  <si>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</si>
  <si>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</si>
  <si>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</si>
  <si>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</si>
  <si>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</si>
  <si>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</si>
  <si>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</si>
  <si>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</si>
  <si>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</si>
  <si>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</si>
  <si>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</si>
  <si>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</si>
  <si>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</si>
  <si>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</si>
  <si>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</si>
  <si>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</si>
  <si>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</si>
  <si>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</si>
  <si>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</si>
  <si>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</si>
  <si>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</si>
  <si>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</si>
  <si>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</si>
  <si>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</si>
  <si>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</si>
  <si>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</si>
  <si>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</si>
  <si>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</si>
  <si>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</si>
  <si>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</si>
  <si>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</si>
  <si>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</si>
  <si>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</si>
  <si>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</si>
  <si>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</si>
  <si>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</si>
  <si>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</si>
  <si>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</si>
  <si>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</si>
  <si>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</si>
  <si>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</si>
  <si>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</si>
  <si>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</si>
  <si>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</si>
  <si>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</si>
  <si>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</si>
  <si>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</si>
  <si>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</si>
  <si>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</si>
  <si>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</si>
  <si>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</si>
  <si>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</si>
  <si>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</si>
  <si>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</si>
  <si>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</si>
  <si>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</si>
  <si>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</si>
  <si>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</si>
  <si>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</si>
  <si>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</si>
  <si>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</si>
  <si>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</si>
  <si>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</si>
  <si>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</si>
  <si>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</si>
  <si>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</si>
  <si>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</si>
  <si>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</si>
  <si>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</si>
  <si>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</si>
  <si>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</si>
  <si>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</si>
  <si>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</si>
  <si>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</si>
  <si>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</si>
  <si>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</si>
  <si>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</si>
  <si>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</si>
  <si>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</si>
  <si>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</si>
  <si>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</si>
  <si>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</si>
  <si>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</si>
  <si>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</si>
  <si>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</si>
  <si>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</si>
  <si>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</si>
  <si>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</si>
  <si>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</si>
  <si>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</si>
  <si>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</si>
  <si>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</si>
  <si>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</si>
  <si>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</si>
  <si>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</si>
  <si>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</si>
  <si>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</si>
  <si>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</si>
  <si>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</si>
  <si>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</si>
  <si>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</si>
  <si>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</si>
  <si>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</si>
  <si>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</si>
  <si>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</si>
  <si>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</si>
  <si>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</si>
  <si>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</si>
  <si>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</si>
  <si>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</si>
  <si>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</si>
  <si>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</si>
  <si>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</si>
  <si>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</si>
  <si>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</si>
  <si>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</si>
  <si>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</si>
  <si>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</si>
  <si>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</si>
  <si>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</si>
  <si>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</si>
  <si>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</si>
  <si>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</si>
  <si>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</si>
  <si>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</si>
  <si>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</si>
  <si>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</si>
  <si>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</si>
  <si>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</si>
  <si>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</si>
  <si>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</si>
  <si>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</si>
  <si>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</si>
  <si>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</si>
  <si>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</si>
  <si>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</si>
  <si>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</si>
  <si>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</si>
  <si>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</si>
  <si>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</si>
  <si>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</si>
  <si>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</si>
  <si>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</si>
  <si>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</si>
  <si>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</si>
  <si>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</si>
  <si>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</si>
  <si>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</si>
  <si>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</si>
  <si>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</si>
  <si>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</si>
  <si>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</si>
  <si>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</si>
  <si>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</si>
  <si>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</si>
  <si>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</si>
  <si>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</si>
  <si>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</si>
  <si>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</si>
  <si>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</si>
  <si>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</si>
  <si>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</si>
  <si>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</si>
  <si>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</si>
  <si>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</si>
  <si>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</si>
  <si>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</si>
  <si>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</si>
  <si>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</si>
  <si>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</si>
  <si>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</si>
  <si>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</si>
  <si>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</si>
  <si>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</si>
  <si>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</si>
  <si>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</si>
  <si>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</si>
  <si>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</si>
  <si>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</si>
  <si>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</si>
  <si>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</si>
  <si>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</si>
  <si>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</si>
  <si>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</si>
  <si>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</si>
  <si>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</si>
  <si>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</si>
  <si>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</si>
  <si>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</si>
  <si>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</si>
  <si>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</si>
  <si>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</si>
  <si>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</si>
  <si>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</si>
  <si>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</si>
  <si>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</si>
  <si>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</si>
  <si>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</si>
  <si>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</si>
  <si>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</si>
  <si>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</si>
  <si>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</si>
  <si>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</si>
  <si>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</si>
  <si>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</si>
  <si>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</si>
  <si>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</si>
  <si>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</si>
  <si>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</si>
  <si>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</si>
  <si>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</si>
  <si>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</si>
  <si>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</si>
  <si>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</si>
  <si>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</si>
  <si>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</si>
  <si>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</si>
  <si>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</si>
  <si>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</si>
  <si>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</si>
  <si>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</si>
  <si>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</si>
  <si>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</si>
  <si>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</si>
  <si>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</si>
  <si>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</si>
  <si>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</si>
  <si>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</si>
  <si>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</si>
  <si>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</si>
  <si>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</si>
  <si>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</si>
  <si>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</si>
  <si>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</si>
  <si>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</si>
  <si>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</si>
  <si>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</si>
  <si>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</si>
  <si>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</si>
  <si>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</si>
  <si>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</si>
  <si>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</si>
  <si>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</si>
  <si>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</si>
  <si>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</si>
  <si>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</si>
  <si>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</si>
  <si>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</si>
  <si>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</si>
  <si>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</si>
  <si>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</si>
  <si>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</si>
  <si>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</si>
  <si>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</si>
  <si>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</si>
  <si>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</si>
  <si>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</si>
  <si>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</si>
  <si>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</si>
  <si>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</si>
  <si>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</si>
  <si>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</si>
  <si>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</si>
  <si>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</si>
  <si>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</si>
  <si>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</si>
  <si>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</si>
  <si>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</si>
  <si>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</si>
  <si>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</si>
  <si>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</si>
  <si>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</si>
  <si>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</si>
  <si>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</si>
  <si>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</si>
  <si>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</si>
  <si>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</si>
  <si>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</si>
  <si>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</si>
  <si>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</si>
  <si>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</si>
  <si>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</si>
  <si>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</si>
  <si>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</si>
  <si>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</si>
  <si>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</si>
  <si>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</si>
  <si>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</si>
  <si>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</si>
  <si>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</si>
  <si>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</si>
  <si>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</si>
  <si>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</si>
  <si>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</si>
  <si>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</si>
  <si>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</si>
  <si>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</si>
  <si>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</si>
  <si>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</si>
  <si>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</si>
  <si>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</si>
  <si>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</si>
  <si>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</si>
  <si>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</si>
  <si>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</si>
  <si>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</si>
  <si>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</si>
  <si>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</si>
  <si>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</si>
  <si>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</si>
  <si>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</si>
  <si>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</si>
  <si>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</si>
  <si>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</si>
  <si>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</si>
  <si>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</si>
  <si>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</si>
  <si>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</si>
  <si>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</si>
  <si>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</si>
  <si>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</si>
  <si>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</si>
  <si>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</si>
  <si>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</si>
  <si>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</si>
  <si>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</si>
  <si>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</si>
  <si>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</si>
  <si>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</si>
  <si>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</si>
  <si>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</si>
  <si>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</si>
  <si>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</si>
  <si>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</si>
  <si>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</si>
  <si>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</si>
  <si>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</si>
  <si>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</si>
  <si>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</si>
  <si>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</si>
  <si>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</si>
  <si>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</si>
  <si>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</si>
  <si>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</si>
  <si>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</si>
  <si>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</si>
  <si>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</si>
  <si>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</si>
  <si>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</si>
  <si>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</si>
  <si>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</si>
  <si>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</si>
  <si>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</si>
  <si>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</si>
  <si>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</si>
  <si>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</si>
  <si>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</si>
  <si>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</si>
  <si>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</si>
  <si>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</si>
  <si>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</si>
  <si>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</si>
  <si>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</si>
  <si>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</si>
  <si>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</si>
  <si>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</si>
  <si>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</si>
  <si>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</si>
  <si>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</si>
  <si>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</si>
  <si>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</si>
  <si>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</si>
  <si>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</si>
  <si>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</si>
  <si>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</si>
  <si>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</si>
  <si>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</si>
  <si>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</si>
  <si>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</si>
  <si>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</si>
  <si>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</si>
  <si>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</si>
  <si>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</si>
  <si>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</si>
  <si>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</si>
  <si>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</si>
  <si>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</si>
  <si>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</si>
  <si>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</si>
  <si>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</si>
  <si>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</si>
  <si>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</si>
  <si>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</si>
  <si>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</si>
  <si>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</si>
  <si>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</si>
  <si>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</si>
  <si>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</si>
  <si>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</si>
  <si>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</si>
  <si>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</si>
  <si>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</si>
  <si>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</si>
  <si>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</si>
  <si>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</si>
  <si>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</si>
  <si>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</si>
  <si>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</si>
  <si>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</si>
  <si>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</si>
  <si>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</si>
  <si>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</si>
  <si>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</si>
  <si>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</si>
  <si>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</si>
  <si>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</si>
  <si>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</si>
  <si>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</si>
  <si>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</si>
  <si>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</si>
  <si>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</si>
  <si>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</si>
  <si>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</si>
  <si>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</si>
  <si>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</si>
  <si>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</si>
  <si>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</si>
  <si>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</si>
  <si>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</si>
  <si>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</si>
  <si>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</si>
  <si>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</si>
  <si>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</si>
  <si>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</si>
  <si>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</si>
  <si>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</si>
  <si>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</si>
  <si>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</si>
  <si>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</si>
  <si>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</si>
  <si>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</si>
  <si>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</si>
  <si>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</si>
  <si>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</si>
  <si>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</si>
  <si>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</si>
  <si>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</si>
  <si>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</si>
  <si>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</si>
  <si>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</si>
  <si>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</si>
  <si>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</si>
  <si>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</si>
  <si>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</si>
  <si>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</si>
  <si>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</si>
  <si>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</si>
  <si>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</si>
  <si>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</si>
  <si>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</si>
  <si>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</si>
  <si>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</si>
  <si>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</si>
  <si>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</si>
  <si>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</si>
  <si>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</si>
  <si>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</si>
  <si>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</si>
  <si>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</si>
  <si>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</si>
  <si>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</si>
  <si>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</si>
  <si>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</si>
  <si>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</si>
  <si>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</si>
  <si>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</si>
  <si>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</si>
  <si>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</si>
  <si>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</si>
  <si>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</si>
  <si>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</si>
  <si>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</si>
  <si>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</si>
  <si>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</si>
  <si>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</si>
  <si>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</si>
  <si>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</si>
  <si>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</si>
  <si>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</si>
  <si>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</si>
  <si>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</si>
  <si>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</si>
  <si>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</si>
  <si>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</si>
  <si>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</si>
  <si>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</si>
  <si>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</si>
  <si>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</si>
  <si>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</si>
  <si>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</si>
  <si>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</si>
  <si>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</si>
  <si>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</si>
  <si>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</si>
  <si>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</si>
  <si>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</si>
  <si>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</si>
  <si>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</si>
  <si>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</si>
  <si>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</si>
  <si>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</si>
  <si>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</si>
  <si>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</si>
  <si>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</si>
  <si>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</si>
  <si>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</si>
  <si>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</si>
  <si>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</si>
  <si>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</si>
  <si>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</si>
  <si>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</si>
  <si>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</si>
  <si>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</si>
  <si>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</si>
  <si>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</si>
  <si>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</si>
  <si>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</si>
  <si>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</si>
  <si>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</si>
  <si>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</si>
  <si>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</si>
  <si>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</si>
  <si>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</si>
  <si>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</si>
  <si>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</si>
  <si>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</si>
  <si>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</si>
  <si>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</si>
  <si>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</si>
  <si>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</si>
  <si>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</si>
  <si>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</si>
  <si>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</si>
  <si>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</si>
  <si>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</si>
  <si>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</si>
  <si>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</si>
  <si>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</si>
  <si>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</si>
  <si>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</si>
  <si>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</si>
  <si>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</si>
  <si>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</si>
  <si>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</si>
  <si>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</si>
  <si>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</si>
  <si>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</si>
  <si>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</si>
  <si>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</si>
  <si>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</si>
  <si>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</si>
  <si>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</si>
  <si>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</si>
  <si>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</si>
  <si>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</si>
  <si>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</si>
  <si>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</si>
  <si>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</si>
  <si>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</si>
  <si>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</si>
  <si>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</si>
  <si>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</si>
  <si>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</si>
  <si>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</si>
  <si>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</si>
  <si>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</si>
  <si>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</si>
  <si>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</si>
  <si>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</si>
  <si>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</si>
  <si>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</si>
  <si>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</si>
  <si>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</si>
  <si>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</si>
  <si>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</si>
  <si>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</si>
  <si>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</si>
  <si>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</si>
  <si>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</si>
  <si>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</si>
  <si>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</si>
  <si>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</si>
  <si>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</si>
  <si>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</si>
  <si>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</si>
  <si>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</si>
  <si>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</si>
  <si>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</si>
  <si>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</si>
  <si>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</si>
  <si>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</si>
  <si>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</si>
  <si>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</si>
  <si>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</si>
  <si>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</si>
  <si>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</si>
  <si>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</si>
  <si>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</si>
  <si>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</si>
  <si>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</si>
  <si>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</si>
  <si>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</si>
  <si>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</si>
  <si>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</si>
  <si>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</si>
  <si>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</si>
  <si>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</si>
  <si>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</si>
  <si>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</si>
  <si>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</si>
  <si>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</si>
  <si>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</si>
  <si>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</si>
  <si>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</si>
  <si>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</si>
  <si>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</si>
  <si>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</si>
  <si>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</si>
  <si>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</si>
  <si>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</si>
  <si>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</si>
  <si>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</si>
  <si>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</si>
  <si>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</si>
  <si>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</si>
  <si>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</si>
  <si>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</si>
  <si>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</si>
  <si>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</si>
  <si>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</si>
  <si>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</si>
  <si>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</si>
  <si>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</si>
  <si>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</si>
  <si>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</si>
  <si>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</si>
  <si>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</si>
  <si>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</si>
  <si>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</si>
  <si>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</si>
  <si>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</si>
  <si>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</si>
  <si>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</si>
  <si>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</si>
  <si>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</si>
  <si>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</si>
  <si>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</si>
  <si>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</si>
  <si>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</si>
  <si>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</si>
  <si>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</si>
  <si>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</si>
  <si>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</si>
  <si>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</si>
  <si>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</si>
  <si>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</si>
  <si>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</si>
  <si>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</si>
  <si>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</si>
  <si>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</si>
  <si>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</si>
  <si>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</si>
  <si>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</si>
  <si>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</si>
  <si>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</si>
  <si>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</si>
  <si>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</si>
  <si>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</si>
  <si>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</si>
  <si>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</si>
  <si>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</si>
  <si>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</si>
  <si>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</si>
  <si>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</si>
  <si>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</si>
  <si>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</si>
  <si>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</si>
  <si>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</si>
  <si>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</si>
  <si>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</si>
  <si>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</si>
  <si>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</si>
  <si>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</si>
  <si>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</si>
  <si>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</si>
  <si>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</si>
  <si>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</si>
  <si>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</si>
  <si>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</si>
  <si>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</si>
  <si>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</si>
  <si>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</si>
  <si>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</si>
  <si>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</si>
  <si>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</si>
  <si>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</si>
  <si>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</si>
  <si>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</si>
  <si>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</si>
  <si>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</si>
  <si>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</si>
  <si>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</si>
  <si>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</si>
  <si>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</si>
  <si>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</si>
  <si>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</si>
  <si>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</si>
  <si>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</si>
  <si>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</si>
  <si>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</si>
  <si>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</si>
  <si>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</si>
  <si>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</si>
  <si>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</si>
  <si>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</si>
  <si>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</si>
  <si>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</si>
  <si>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</si>
  <si>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</si>
  <si>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</si>
  <si>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</si>
  <si>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</si>
  <si>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</si>
  <si>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</si>
  <si>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</si>
  <si>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</si>
  <si>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</si>
  <si>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</si>
  <si>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</si>
  <si>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</si>
  <si>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</si>
  <si>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</si>
  <si>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</si>
  <si>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</si>
  <si>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</si>
  <si>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</si>
  <si>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</si>
  <si>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</si>
  <si>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</si>
  <si>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</si>
  <si>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</si>
  <si>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</si>
  <si>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</si>
  <si>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</si>
  <si>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</si>
  <si>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</si>
  <si>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</si>
  <si>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</si>
  <si>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</si>
  <si>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</si>
  <si>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</si>
  <si>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</si>
  <si>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</si>
  <si>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</si>
  <si>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</si>
  <si>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</si>
  <si>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</si>
  <si>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</si>
  <si>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</si>
  <si>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</si>
  <si>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</si>
  <si>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</si>
  <si>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</si>
  <si>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</si>
  <si>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</si>
  <si>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</si>
  <si>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</si>
  <si>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</si>
  <si>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</si>
  <si>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</si>
  <si>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</si>
  <si>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</si>
  <si>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</si>
  <si>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</si>
  <si>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</si>
  <si>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</si>
  <si>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</si>
  <si>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</si>
  <si>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</si>
  <si>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</si>
  <si>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</si>
  <si>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</si>
  <si>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</si>
  <si>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</si>
  <si>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</si>
  <si>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</si>
  <si>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</si>
  <si>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</si>
  <si>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</si>
  <si>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</si>
  <si>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</si>
  <si>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</si>
  <si>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</si>
  <si>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</si>
  <si>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</si>
  <si>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</si>
  <si>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</si>
  <si>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</si>
  <si>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</si>
  <si>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</si>
  <si>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</si>
  <si>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</si>
  <si>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</si>
  <si>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</si>
  <si>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</si>
  <si>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</si>
  <si>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</si>
  <si>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</si>
  <si>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</si>
  <si>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</si>
  <si>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</si>
  <si>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</si>
  <si>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</si>
  <si>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</si>
  <si>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</si>
  <si>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</si>
  <si>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</si>
  <si>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</si>
  <si>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</si>
  <si>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</si>
  <si>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</si>
  <si>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</si>
  <si>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</si>
  <si>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</si>
  <si>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</si>
  <si>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</si>
  <si>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</si>
  <si>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</si>
  <si>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</si>
  <si>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</si>
  <si>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</si>
  <si>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</si>
  <si>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</si>
  <si>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</si>
  <si>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</si>
  <si>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</si>
  <si>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</si>
  <si>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</si>
  <si>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</si>
  <si>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</si>
  <si>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</si>
  <si>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</si>
  <si>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</si>
  <si>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</si>
  <si>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</si>
  <si>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</si>
  <si>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</si>
  <si>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</si>
  <si>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</si>
  <si>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</si>
  <si>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</si>
  <si>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</si>
  <si>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</si>
  <si>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</si>
  <si>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</si>
  <si>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</si>
  <si>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</si>
  <si>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</si>
  <si>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</si>
  <si>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</si>
  <si>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</si>
  <si>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</si>
  <si>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</si>
  <si>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</si>
  <si>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</si>
  <si>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</si>
  <si>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</si>
  <si>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</si>
  <si>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</si>
  <si>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</si>
  <si>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</si>
  <si>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</si>
  <si>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</si>
  <si>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</si>
  <si>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</si>
  <si>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</si>
  <si>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</si>
  <si>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</si>
  <si>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</si>
  <si>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</si>
  <si>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</si>
  <si>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</si>
  <si>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</si>
  <si>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</si>
  <si>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</si>
  <si>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</si>
  <si>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</si>
  <si>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</si>
  <si>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</si>
  <si>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</si>
  <si>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</si>
  <si>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</si>
  <si>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</si>
  <si>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</si>
  <si>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</si>
  <si>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</si>
  <si>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</si>
  <si>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</si>
  <si>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</si>
  <si>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</si>
  <si>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</si>
  <si>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</si>
  <si>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</si>
  <si>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</si>
  <si>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</si>
  <si>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</si>
  <si>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</si>
  <si>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</si>
  <si>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</si>
  <si>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</si>
  <si>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</si>
  <si>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</si>
  <si>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</si>
  <si>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</si>
  <si>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</si>
  <si>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</si>
  <si>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</si>
  <si>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</si>
  <si>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</si>
  <si>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</si>
  <si>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</si>
  <si>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</si>
  <si>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</si>
  <si>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</si>
  <si>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</si>
  <si>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</si>
  <si>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</si>
  <si>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</si>
  <si>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</si>
  <si>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</si>
  <si>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</si>
  <si>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</si>
  <si>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</si>
  <si>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</si>
  <si>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</si>
  <si>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</si>
  <si>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</si>
  <si>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</si>
  <si>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</si>
  <si>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</si>
  <si>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</si>
  <si>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</si>
  <si>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</si>
  <si>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</si>
  <si>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</si>
  <si>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</si>
  <si>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</si>
  <si>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</si>
  <si>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</si>
  <si>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</si>
  <si>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</si>
  <si>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</si>
  <si>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</si>
  <si>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</si>
  <si>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</si>
  <si>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</si>
  <si>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</si>
  <si>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</si>
  <si>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</si>
  <si>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</si>
  <si>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</si>
  <si>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</si>
  <si>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</si>
  <si>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</si>
  <si>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</si>
  <si>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</si>
  <si>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</si>
  <si>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</si>
  <si>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</si>
  <si>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</si>
  <si>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</si>
  <si>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</si>
  <si>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</si>
  <si>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</si>
  <si>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</si>
  <si>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</si>
  <si>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</si>
  <si>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</si>
  <si>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</si>
  <si>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</si>
  <si>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</si>
  <si>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</si>
  <si>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</si>
  <si>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</si>
  <si>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</si>
  <si>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</si>
  <si>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</si>
  <si>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</si>
  <si>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</si>
  <si>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</si>
  <si>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</si>
  <si>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</si>
  <si>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</si>
  <si>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</si>
  <si>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</si>
  <si>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</si>
  <si>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</si>
  <si>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</si>
  <si>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</si>
  <si>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</si>
  <si>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</si>
  <si>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</si>
  <si>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</si>
  <si>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</si>
  <si>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</si>
  <si>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</si>
  <si>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</si>
  <si>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</si>
  <si>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</si>
  <si>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</si>
  <si>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</si>
  <si>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</si>
  <si>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</si>
  <si>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</si>
  <si>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</si>
  <si>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</si>
  <si>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</si>
  <si>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</si>
  <si>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</si>
  <si>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</si>
  <si>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</si>
  <si>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</si>
  <si>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</si>
  <si>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</si>
  <si>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</si>
  <si>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</si>
  <si>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</si>
  <si>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</si>
  <si>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</si>
  <si>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</si>
  <si>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</si>
  <si>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</si>
  <si>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</si>
  <si>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</si>
  <si>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</si>
  <si>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</si>
  <si>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</si>
  <si>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</si>
  <si>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</si>
  <si>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</si>
  <si>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</si>
  <si>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</si>
  <si>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</si>
  <si>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</si>
  <si>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</si>
  <si>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</si>
  <si>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</si>
  <si>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</si>
  <si>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</si>
  <si>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</si>
  <si>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</si>
  <si>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</si>
  <si>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</si>
  <si>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</si>
  <si>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</si>
  <si>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</si>
  <si>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</si>
  <si>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</si>
  <si>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</si>
  <si>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</si>
  <si>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</si>
  <si>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</si>
  <si>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</si>
  <si>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</si>
  <si>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</si>
  <si>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</si>
  <si>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</si>
  <si>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</si>
  <si>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</si>
  <si>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</si>
  <si>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</si>
  <si>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</si>
  <si>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</si>
  <si>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</si>
  <si>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</si>
  <si>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</si>
  <si>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</si>
  <si>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</si>
  <si>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</si>
  <si>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</si>
  <si>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</si>
  <si>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</si>
  <si>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</si>
  <si>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</si>
  <si>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</si>
  <si>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</si>
  <si>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</si>
  <si>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</si>
  <si>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</si>
  <si>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</si>
  <si>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</si>
  <si>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</si>
  <si>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</si>
  <si>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</si>
  <si>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</si>
  <si>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</si>
  <si>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</si>
  <si>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</si>
  <si>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</si>
  <si>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</si>
  <si>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</si>
  <si>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</si>
  <si>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</si>
  <si>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</si>
  <si>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</si>
  <si>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</si>
  <si>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</si>
  <si>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</si>
  <si>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</si>
  <si>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</si>
  <si>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</si>
  <si>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</si>
  <si>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</si>
  <si>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</si>
  <si>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</si>
  <si>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</si>
  <si>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</si>
  <si>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</si>
  <si>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</si>
  <si>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</si>
  <si>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</si>
  <si>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</si>
  <si>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</si>
  <si>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</si>
  <si>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</si>
  <si>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</si>
  <si>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</si>
  <si>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</si>
  <si>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</si>
  <si>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</si>
  <si>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</si>
  <si>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</si>
  <si>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</si>
  <si>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</si>
  <si>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</si>
  <si>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</si>
  <si>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</si>
  <si>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</si>
  <si>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</si>
  <si>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</si>
  <si>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</si>
  <si>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</si>
  <si>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</si>
  <si>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</si>
  <si>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</si>
  <si>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</si>
  <si>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</si>
  <si>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</si>
  <si>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</si>
  <si>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</si>
  <si>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</si>
  <si>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</si>
  <si>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</si>
  <si>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</si>
  <si>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</si>
  <si>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</si>
  <si>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</si>
  <si>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</si>
  <si>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</si>
  <si>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</si>
  <si>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</si>
  <si>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</si>
  <si>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</si>
  <si>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</si>
  <si>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</si>
  <si>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</si>
  <si>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</si>
  <si>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</si>
  <si>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</si>
  <si>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</si>
  <si>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</si>
  <si>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</si>
  <si>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</si>
  <si>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</si>
  <si>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</si>
  <si>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</si>
  <si>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</si>
  <si>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</si>
  <si>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</si>
  <si>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</si>
  <si>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</si>
  <si>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</si>
  <si>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</si>
  <si>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</si>
  <si>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</si>
  <si>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</si>
  <si>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</si>
  <si>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</si>
  <si>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</si>
  <si>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</si>
  <si>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</si>
  <si>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</si>
  <si>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</si>
  <si>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</si>
  <si>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</si>
  <si>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</si>
  <si>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</si>
  <si>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</si>
  <si>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</si>
  <si>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</si>
  <si>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</si>
  <si>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</si>
  <si>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</si>
  <si>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</si>
  <si>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</si>
  <si>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</si>
  <si>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</si>
  <si>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</si>
  <si>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</si>
  <si>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</si>
  <si>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</si>
  <si>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</si>
  <si>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</si>
  <si>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</si>
  <si>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</si>
  <si>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</si>
  <si>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</si>
  <si>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</si>
  <si>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</si>
  <si>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</si>
  <si>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</si>
  <si>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</si>
  <si>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</si>
  <si>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</si>
  <si>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</si>
  <si>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</si>
  <si>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</si>
  <si>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</si>
  <si>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</si>
  <si>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</si>
  <si>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</si>
  <si>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</si>
  <si>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</si>
  <si>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</si>
  <si>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</si>
  <si>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</si>
  <si>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</si>
  <si>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</si>
  <si>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</si>
  <si>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</si>
  <si>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</si>
  <si>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</si>
  <si>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</si>
  <si>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</si>
  <si>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</si>
  <si>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</si>
  <si>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</si>
  <si>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</si>
  <si>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</si>
  <si>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</si>
  <si>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</si>
  <si>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</si>
  <si>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</si>
  <si>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</si>
  <si>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</si>
  <si>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</si>
  <si>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</si>
  <si>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</si>
  <si>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</si>
  <si>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</si>
  <si>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</si>
  <si>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</si>
  <si>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</si>
  <si>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</si>
  <si>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</si>
  <si>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</si>
  <si>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</si>
  <si>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</si>
  <si>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</si>
  <si>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</si>
  <si>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</si>
  <si>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</si>
  <si>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</si>
  <si>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</si>
  <si>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</si>
  <si>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</si>
  <si>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</si>
  <si>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</si>
  <si>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</si>
  <si>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</si>
  <si>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</si>
  <si>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</si>
  <si>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</si>
  <si>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</si>
  <si>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</si>
  <si>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</si>
  <si>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</si>
  <si>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</si>
  <si>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</si>
  <si>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</si>
  <si>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</si>
  <si>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</si>
  <si>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</si>
  <si>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</si>
  <si>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</si>
  <si>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</si>
  <si>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</si>
  <si>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</si>
  <si>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</si>
  <si>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</si>
  <si>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</si>
  <si>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</si>
  <si>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</si>
  <si>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</si>
  <si>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</si>
  <si>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</si>
  <si>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</si>
  <si>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</si>
  <si>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</si>
  <si>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</si>
  <si>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</si>
  <si>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</si>
  <si>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</si>
  <si>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</si>
  <si>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</si>
  <si>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</si>
  <si>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</si>
  <si>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</si>
  <si>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</si>
  <si>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</si>
  <si>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</si>
  <si>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</si>
  <si>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</si>
  <si>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</si>
  <si>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</si>
  <si>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</si>
  <si>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</si>
  <si>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</si>
  <si>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</si>
  <si>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</si>
  <si>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</si>
  <si>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</si>
  <si>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</si>
  <si>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</si>
  <si>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</si>
  <si>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</si>
  <si>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</si>
  <si>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</si>
  <si>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</si>
  <si>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</si>
  <si>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</si>
  <si>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</si>
  <si>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</si>
  <si>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</si>
  <si>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</si>
  <si>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</si>
  <si>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</si>
  <si>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</si>
  <si>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</si>
  <si>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</si>
  <si>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</si>
  <si>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</si>
  <si>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</si>
  <si>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</si>
  <si>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</si>
  <si>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</si>
  <si>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</si>
  <si>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</si>
  <si>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</si>
  <si>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</si>
  <si>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</si>
  <si>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</si>
  <si>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</si>
  <si>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</si>
  <si>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</si>
  <si>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</si>
  <si>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</si>
  <si>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</si>
  <si>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</si>
  <si>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</si>
  <si>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</si>
  <si>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</si>
  <si>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</si>
  <si>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</si>
  <si>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</si>
  <si>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</si>
  <si>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</si>
  <si>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</si>
  <si>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</si>
  <si>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</si>
  <si>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</si>
  <si>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</si>
  <si>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</si>
  <si>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</si>
  <si>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</si>
  <si>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</si>
  <si>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</si>
  <si>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</si>
  <si>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</si>
  <si>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</si>
  <si>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</si>
  <si>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</si>
  <si>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</si>
  <si>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</si>
  <si>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</si>
  <si>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</si>
  <si>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</si>
  <si>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</si>
  <si>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</si>
  <si>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</si>
  <si>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</si>
  <si>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</si>
  <si>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</si>
  <si>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</si>
  <si>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</si>
  <si>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</si>
  <si>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</si>
  <si>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</si>
  <si>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</si>
  <si>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</si>
  <si>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</si>
  <si>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</si>
  <si>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</si>
  <si>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</si>
  <si>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</si>
  <si>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</si>
  <si>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</si>
  <si>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</si>
  <si>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</si>
  <si>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</si>
  <si>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</si>
  <si>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</si>
  <si>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</si>
  <si>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</si>
  <si>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</si>
  <si>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</si>
  <si>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</si>
  <si>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</si>
  <si>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</si>
  <si>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</si>
  <si>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</si>
  <si>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</si>
  <si>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</si>
  <si>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</si>
  <si>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</si>
  <si>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</si>
  <si>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</si>
  <si>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</si>
  <si>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</si>
  <si>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</si>
  <si>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</si>
  <si>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</si>
  <si>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</si>
  <si>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</si>
  <si>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</si>
  <si>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</si>
  <si>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</si>
  <si>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</si>
  <si>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</si>
  <si>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</si>
  <si>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</si>
  <si>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</si>
  <si>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</si>
  <si>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</si>
  <si>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</si>
  <si>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</si>
  <si>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</si>
  <si>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</si>
  <si>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</si>
  <si>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</si>
  <si>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</si>
  <si>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</si>
  <si>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</si>
  <si>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</si>
  <si>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</si>
  <si>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</si>
  <si>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</si>
  <si>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</si>
  <si>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</si>
  <si>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</si>
  <si>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</si>
  <si>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</si>
  <si>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</si>
  <si>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</si>
  <si>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</si>
  <si>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</si>
  <si>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</si>
  <si>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</si>
  <si>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</si>
  <si>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</si>
  <si>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</si>
  <si>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</si>
  <si>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</si>
  <si>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</si>
  <si>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</si>
  <si>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</si>
  <si>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</si>
  <si>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</si>
  <si>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</si>
  <si>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</si>
  <si>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</si>
  <si>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</si>
  <si>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</si>
  <si>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</si>
  <si>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</si>
  <si>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</si>
  <si>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</si>
  <si>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</si>
  <si>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</si>
  <si>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</si>
  <si>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</si>
  <si>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</si>
  <si>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</si>
  <si>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</si>
  <si>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</si>
  <si>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</si>
  <si>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</si>
  <si>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</si>
  <si>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</si>
  <si>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</si>
  <si>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</si>
  <si>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</si>
  <si>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</si>
  <si>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</si>
  <si>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</si>
  <si>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</si>
  <si>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</si>
  <si>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</si>
  <si>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</si>
  <si>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</si>
  <si>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</si>
  <si>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</si>
  <si>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</si>
  <si>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</si>
  <si>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</si>
  <si>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</si>
  <si>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</si>
  <si>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</si>
  <si>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</si>
  <si>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</si>
  <si>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</si>
  <si>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</si>
  <si>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</si>
  <si>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</si>
  <si>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</si>
  <si>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</si>
  <si>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</si>
  <si>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</si>
  <si>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</si>
  <si>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</si>
  <si>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</si>
  <si>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</si>
  <si>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</si>
  <si>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</si>
  <si>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</si>
  <si>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</si>
  <si>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</si>
  <si>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</si>
  <si>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</si>
  <si>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</si>
  <si>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</si>
  <si>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</si>
  <si>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</si>
  <si>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</si>
  <si>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</si>
  <si>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</si>
  <si>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</si>
  <si>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</si>
  <si>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</si>
  <si>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</si>
  <si>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</si>
  <si>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</si>
  <si>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</si>
  <si>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</si>
  <si>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</si>
  <si>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</si>
  <si>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</si>
  <si>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</si>
  <si>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</si>
  <si>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</si>
  <si>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</si>
  <si>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</si>
  <si>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</si>
  <si>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</si>
  <si>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</si>
  <si>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</si>
  <si>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</si>
  <si>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</si>
  <si>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</si>
  <si>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</si>
  <si>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</si>
  <si>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</si>
  <si>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</si>
  <si>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</si>
  <si>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</si>
  <si>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</si>
  <si>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</si>
  <si>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</si>
  <si>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</si>
  <si>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</si>
  <si>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</si>
  <si>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</si>
  <si>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</si>
  <si>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</si>
  <si>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</si>
  <si>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</si>
  <si>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</si>
  <si>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</si>
  <si>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</si>
  <si>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</si>
  <si>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</si>
  <si>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</si>
  <si>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</si>
  <si>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</si>
  <si>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</si>
  <si>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</si>
  <si>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</si>
  <si>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</si>
  <si>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</si>
  <si>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</si>
  <si>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</si>
  <si>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</si>
  <si>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</si>
  <si>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</si>
  <si>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</si>
  <si>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</si>
  <si>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</si>
  <si>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</si>
  <si>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</si>
  <si>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</si>
  <si>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</si>
  <si>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</si>
  <si>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</si>
  <si>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</si>
  <si>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</si>
  <si>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</si>
  <si>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</si>
  <si>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</si>
  <si>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</si>
  <si>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</si>
  <si>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</si>
  <si>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</si>
  <si>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</si>
  <si>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</si>
  <si>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</si>
  <si>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</si>
  <si>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</si>
  <si>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</si>
  <si>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</si>
  <si>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</si>
  <si>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</si>
  <si>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</si>
  <si>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</si>
  <si>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</si>
  <si>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</si>
  <si>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</si>
  <si>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</si>
  <si>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</si>
  <si>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</si>
  <si>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</si>
  <si>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</si>
  <si>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</si>
  <si>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</si>
  <si>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</si>
  <si>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</si>
  <si>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</si>
  <si>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</si>
  <si>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</si>
  <si>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</si>
  <si>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</si>
  <si>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</si>
  <si>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</si>
  <si>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</si>
  <si>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</si>
  <si>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</si>
  <si>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</si>
  <si>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</si>
  <si>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</si>
  <si>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</si>
  <si>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</si>
  <si>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</si>
  <si>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</si>
  <si>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</si>
  <si>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</si>
  <si>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</si>
  <si>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</si>
  <si>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</si>
  <si>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</si>
  <si>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</si>
  <si>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</si>
  <si>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</si>
  <si>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</si>
  <si>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</si>
  <si>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</si>
  <si>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</si>
  <si>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</si>
  <si>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</si>
  <si>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</si>
  <si>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</si>
  <si>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</si>
  <si>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</si>
  <si>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</si>
  <si>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</si>
  <si>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</si>
  <si>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</si>
  <si>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</si>
  <si>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</si>
  <si>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</si>
  <si>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</si>
  <si>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</si>
  <si>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</si>
  <si>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</si>
  <si>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</si>
  <si>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</si>
  <si>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</si>
  <si>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</si>
  <si>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</si>
  <si>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</si>
  <si>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</si>
  <si>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</si>
  <si>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</si>
  <si>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</si>
  <si>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</si>
  <si>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</si>
  <si>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</si>
  <si>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</si>
  <si>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</si>
  <si>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</si>
  <si>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</si>
  <si>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</si>
  <si>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</si>
  <si>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</si>
  <si>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</si>
  <si>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</si>
  <si>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</si>
  <si>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</si>
  <si>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</si>
  <si>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</si>
  <si>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</si>
  <si>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</si>
  <si>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</si>
  <si>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</si>
  <si>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</si>
  <si>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</si>
  <si>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</si>
  <si>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</si>
  <si>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</si>
  <si>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</si>
  <si>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</si>
  <si>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</si>
  <si>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</si>
  <si>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</si>
  <si>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</si>
  <si>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</si>
  <si>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</si>
  <si>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</si>
  <si>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</si>
  <si>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</si>
  <si>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</si>
  <si>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</si>
  <si>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</si>
  <si>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</si>
  <si>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</si>
  <si>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</si>
  <si>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</si>
  <si>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</si>
  <si>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</si>
  <si>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</si>
  <si>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</si>
  <si>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</si>
  <si>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</si>
  <si>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</si>
  <si>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</si>
  <si>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</si>
  <si>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</si>
  <si>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</si>
  <si>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</si>
  <si>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</si>
  <si>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</si>
  <si>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</si>
  <si>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</si>
  <si>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</si>
  <si>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</si>
  <si>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</si>
  <si>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</si>
  <si>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</si>
  <si>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</si>
  <si>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</si>
  <si>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</si>
  <si>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</si>
  <si>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</si>
  <si>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</si>
  <si>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</si>
  <si>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</si>
  <si>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</si>
  <si>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</si>
  <si>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</si>
  <si>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</si>
  <si>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</si>
  <si>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</si>
  <si>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</si>
  <si>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</si>
  <si>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</si>
  <si>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</si>
  <si>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</si>
  <si>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</si>
  <si>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</si>
  <si>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</si>
  <si>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</si>
  <si>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</si>
  <si>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</si>
  <si>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</si>
  <si>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</si>
  <si>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</si>
  <si>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</si>
  <si>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</si>
  <si>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</si>
  <si>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</si>
  <si>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</si>
  <si>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</si>
  <si>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</si>
  <si>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</si>
  <si>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</si>
  <si>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</si>
  <si>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</si>
  <si>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</si>
  <si>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</si>
  <si>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</si>
  <si>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</si>
  <si>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</si>
  <si>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</si>
  <si>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</si>
  <si>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</si>
  <si>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</si>
  <si>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</si>
  <si>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</si>
  <si>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</si>
  <si>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</si>
  <si>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</si>
  <si>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</si>
  <si>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</si>
  <si>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</si>
  <si>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</si>
  <si>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</si>
  <si>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</si>
  <si>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</si>
  <si>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</si>
  <si>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</si>
  <si>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</si>
  <si>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</si>
  <si>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</si>
  <si>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</si>
  <si>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</si>
  <si>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</si>
  <si>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</si>
  <si>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</si>
  <si>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</si>
  <si>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</si>
  <si>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</si>
  <si>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</si>
  <si>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</si>
  <si>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</si>
  <si>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</si>
  <si>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</si>
  <si>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</si>
  <si>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</si>
  <si>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</si>
  <si>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</si>
  <si>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</si>
  <si>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</si>
  <si>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</si>
  <si>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</si>
  <si>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</si>
  <si>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</si>
  <si>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</si>
  <si>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</si>
  <si>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</si>
  <si>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</si>
  <si>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</si>
  <si>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</si>
  <si>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</si>
  <si>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</si>
  <si>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</si>
  <si>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</si>
  <si>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</si>
  <si>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</si>
  <si>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</si>
  <si>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</si>
  <si>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</si>
  <si>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</si>
  <si>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</si>
  <si>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</si>
  <si>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</si>
  <si>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</si>
  <si>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</si>
  <si>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</si>
  <si>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</si>
  <si>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</si>
  <si>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</si>
  <si>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</si>
  <si>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</si>
  <si>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</si>
  <si>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</si>
  <si>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</si>
  <si>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</si>
  <si>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</si>
  <si>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</si>
  <si>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</si>
  <si>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</si>
  <si>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</si>
  <si>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</si>
  <si>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</si>
  <si>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</si>
  <si>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</si>
  <si>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</si>
  <si>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</si>
  <si>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</si>
  <si>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</si>
  <si>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</si>
  <si>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</si>
  <si>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</si>
  <si>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</si>
  <si>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</si>
  <si>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</si>
  <si>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</si>
  <si>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</si>
  <si>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</si>
  <si>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</si>
  <si>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</si>
  <si>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</si>
  <si>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</si>
  <si>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</si>
  <si>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</si>
  <si>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</si>
  <si>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</si>
  <si>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</si>
  <si>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</si>
  <si>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</si>
  <si>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</si>
  <si>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</si>
  <si>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</si>
  <si>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</si>
  <si>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</si>
  <si>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</si>
  <si>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</si>
  <si>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</si>
  <si>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</si>
  <si>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</si>
  <si>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</si>
  <si>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</si>
  <si>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</si>
  <si>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</si>
  <si>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</si>
  <si>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</si>
  <si>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</si>
  <si>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</si>
  <si>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</si>
  <si>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</si>
  <si>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</si>
  <si>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</si>
  <si>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</si>
  <si>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</si>
  <si>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</si>
  <si>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</si>
  <si>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</si>
  <si>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</si>
  <si>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</si>
  <si>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</si>
  <si>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</si>
  <si>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</si>
  <si>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</si>
  <si>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</si>
  <si>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</si>
  <si>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</si>
  <si>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</si>
  <si>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</si>
  <si>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</si>
  <si>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</si>
  <si>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</si>
  <si>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</si>
  <si>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</si>
  <si>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</si>
  <si>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</si>
  <si>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</si>
  <si>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</si>
  <si>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</si>
  <si>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</si>
  <si>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</si>
  <si>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</si>
  <si>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</si>
  <si>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</si>
  <si>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</si>
  <si>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</si>
  <si>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</si>
  <si>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</si>
  <si>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</si>
  <si>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</si>
  <si>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</si>
  <si>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</si>
  <si>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</si>
  <si>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</si>
  <si>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</si>
  <si>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</si>
  <si>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</si>
  <si>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</si>
  <si>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</si>
  <si>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</si>
  <si>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</si>
  <si>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</si>
  <si>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</si>
  <si>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</si>
  <si>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</si>
  <si>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</si>
  <si>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</si>
  <si>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</si>
  <si>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</si>
  <si>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</si>
  <si>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</si>
  <si>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</si>
  <si>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</si>
  <si>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</si>
  <si>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</si>
  <si>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</si>
  <si>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</si>
  <si>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</si>
  <si>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</si>
  <si>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</si>
  <si>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</si>
  <si>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</si>
  <si>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</si>
  <si>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</si>
  <si>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</si>
  <si>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</si>
  <si>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</si>
  <si>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</si>
  <si>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</si>
  <si>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</si>
  <si>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</si>
  <si>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</si>
  <si>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</si>
  <si>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</si>
  <si>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</si>
  <si>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</si>
  <si>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</si>
  <si>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</si>
  <si>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</si>
  <si>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</si>
  <si>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</si>
  <si>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</si>
  <si>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</si>
  <si>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</si>
  <si>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</si>
  <si>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</si>
  <si>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</si>
  <si>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</si>
  <si>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</si>
  <si>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</si>
  <si>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</si>
  <si>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</si>
  <si>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</si>
  <si>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</si>
  <si>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</si>
  <si>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</si>
  <si>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</si>
  <si>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</si>
  <si>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</si>
  <si>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</si>
  <si>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</si>
  <si>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</si>
  <si>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</si>
  <si>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</si>
  <si>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</si>
  <si>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</si>
  <si>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</si>
  <si>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</si>
  <si>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</si>
  <si>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</si>
  <si>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</si>
  <si>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</si>
  <si>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</si>
  <si>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</si>
  <si>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</si>
  <si>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</si>
  <si>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</si>
  <si>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</si>
  <si>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</si>
  <si>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</si>
  <si>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</si>
  <si>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</si>
  <si>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</si>
  <si>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</si>
  <si>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</si>
  <si>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</si>
  <si>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</si>
  <si>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</si>
  <si>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</si>
  <si>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</si>
  <si>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</si>
  <si>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</si>
  <si>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</si>
  <si>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</si>
  <si>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</si>
  <si>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</si>
  <si>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</si>
  <si>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</si>
  <si>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</si>
  <si>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</si>
  <si>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</si>
  <si>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</si>
  <si>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</si>
  <si>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</si>
  <si>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</si>
  <si>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</si>
  <si>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</si>
  <si>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</si>
  <si>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</si>
  <si>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</si>
  <si>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</si>
  <si>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</si>
  <si>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</si>
  <si>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</si>
  <si>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</si>
  <si>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</si>
  <si>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</si>
  <si>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</si>
  <si>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</si>
  <si>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</si>
  <si>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</si>
  <si>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</si>
  <si>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</si>
  <si>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</si>
  <si>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</si>
  <si>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</si>
  <si>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</si>
  <si>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</si>
  <si>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</si>
  <si>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</si>
  <si>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</si>
  <si>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</si>
  <si>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</si>
  <si>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</si>
  <si>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</si>
  <si>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</si>
  <si>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</si>
  <si>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</si>
  <si>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</si>
  <si>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</si>
  <si>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</si>
  <si>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</si>
  <si>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</si>
  <si>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</si>
  <si>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</si>
  <si>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</si>
  <si>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</si>
  <si>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</si>
  <si>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</si>
  <si>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</si>
  <si>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</si>
  <si>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</si>
  <si>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</si>
  <si>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</si>
  <si>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</si>
  <si>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</si>
  <si>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</si>
  <si>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</si>
  <si>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</si>
  <si>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</si>
  <si>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</si>
  <si>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</si>
  <si>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</si>
  <si>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</si>
  <si>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</si>
  <si>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</si>
  <si>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</si>
  <si>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</si>
  <si>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</si>
  <si>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</si>
  <si>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</si>
  <si>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</si>
  <si>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</si>
  <si>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</si>
  <si>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</si>
  <si>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</si>
  <si>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</si>
  <si>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</si>
  <si>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</si>
  <si>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</si>
  <si>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</si>
  <si>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</si>
  <si>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</si>
  <si>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</si>
  <si>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</si>
  <si>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</si>
  <si>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</si>
  <si>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</si>
  <si>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</si>
  <si>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</si>
  <si>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</si>
  <si>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</si>
  <si>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</si>
  <si>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</si>
  <si>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</si>
  <si>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</si>
  <si>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</si>
  <si>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</si>
  <si>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</si>
  <si>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</si>
  <si>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</si>
  <si>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</si>
  <si>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</si>
  <si>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</si>
  <si>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</si>
  <si>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</si>
  <si>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</si>
  <si>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</si>
  <si>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</si>
  <si>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</si>
  <si>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</si>
  <si>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</si>
  <si>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</si>
  <si>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</si>
  <si>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</si>
  <si>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</si>
  <si>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</si>
  <si>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</si>
  <si>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</si>
  <si>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</si>
  <si>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</si>
  <si>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</si>
  <si>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</si>
  <si>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</si>
  <si>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</si>
  <si>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</si>
  <si>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</si>
  <si>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</si>
  <si>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</si>
  <si>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</si>
  <si>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</si>
  <si>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</si>
  <si>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</si>
  <si>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</si>
  <si>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</si>
  <si>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</si>
  <si>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</si>
  <si>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</si>
  <si>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</si>
  <si>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</si>
  <si>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</si>
  <si>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</si>
  <si>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</si>
  <si>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</si>
  <si>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</si>
  <si>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</si>
  <si>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</si>
  <si>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</si>
  <si>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</si>
  <si>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</si>
  <si>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</si>
  <si>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</si>
  <si>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</si>
  <si>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</si>
  <si>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</si>
  <si>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</si>
  <si>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</si>
  <si>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</si>
  <si>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</si>
  <si>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</si>
  <si>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</si>
  <si>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</si>
  <si>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</si>
  <si>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</si>
  <si>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</si>
  <si>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</si>
  <si>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</si>
  <si>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</si>
  <si>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</si>
  <si>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</si>
  <si>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</si>
  <si>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</si>
  <si>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</si>
  <si>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</si>
  <si>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</si>
  <si>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</si>
  <si>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</si>
  <si>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</si>
  <si>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</si>
  <si>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</si>
  <si>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</si>
  <si>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</si>
  <si>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</si>
  <si>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</si>
  <si>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</si>
  <si>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</si>
  <si>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</si>
  <si>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</si>
  <si>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</si>
  <si>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</si>
  <si>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</si>
  <si>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</si>
  <si>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</si>
  <si>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</si>
  <si>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</si>
  <si>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</si>
  <si>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</si>
  <si>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</si>
  <si>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</si>
  <si>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</si>
  <si>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</si>
  <si>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</si>
  <si>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</si>
  <si>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</si>
  <si>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</si>
  <si>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</si>
  <si>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</si>
  <si>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</si>
  <si>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</si>
  <si>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</si>
  <si>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</si>
  <si>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</si>
  <si>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</si>
  <si>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</si>
  <si>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</si>
  <si>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</si>
  <si>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</si>
  <si>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</si>
  <si>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</si>
  <si>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</si>
  <si>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</si>
  <si>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</si>
  <si>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</si>
  <si>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</si>
  <si>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</si>
  <si>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</si>
  <si>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</si>
  <si>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</si>
  <si>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</si>
  <si>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</si>
  <si>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</si>
  <si>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</si>
  <si>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</si>
  <si>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</si>
  <si>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</si>
  <si>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</si>
  <si>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</si>
  <si>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</si>
  <si>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</si>
  <si>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</si>
  <si>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</si>
  <si>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</si>
  <si>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</si>
  <si>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</si>
  <si>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</si>
  <si>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</si>
  <si>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</si>
  <si>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</si>
  <si>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</si>
  <si>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</si>
  <si>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</si>
  <si>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</si>
  <si>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</si>
  <si>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</si>
  <si>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</si>
  <si>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</si>
  <si>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</si>
  <si>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</si>
  <si>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</si>
  <si>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</si>
  <si>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</si>
  <si>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</si>
  <si>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</si>
  <si>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</si>
  <si>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</si>
  <si>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</si>
  <si>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</si>
  <si>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</si>
  <si>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</si>
  <si>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</si>
  <si>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</si>
  <si>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</si>
  <si>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</si>
  <si>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</si>
  <si>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</si>
  <si>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</si>
  <si>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</si>
  <si>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</si>
  <si>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</si>
  <si>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</si>
  <si>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</si>
  <si>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</si>
  <si>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</si>
  <si>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</si>
  <si>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</si>
  <si>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</si>
  <si>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</si>
  <si>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</si>
  <si>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</si>
  <si>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</si>
  <si>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</si>
  <si>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</si>
  <si>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</si>
  <si>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</si>
  <si>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</si>
  <si>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</si>
  <si>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</si>
  <si>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</si>
  <si>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</si>
  <si>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</si>
  <si>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</si>
  <si>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</si>
  <si>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</si>
  <si>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</si>
  <si>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</si>
  <si>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</si>
  <si>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</si>
  <si>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</si>
  <si>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</si>
  <si>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</si>
  <si>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</si>
  <si>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</si>
  <si>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</si>
  <si>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</si>
  <si>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</si>
  <si>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</si>
  <si>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</si>
  <si>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</si>
  <si>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</si>
  <si>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</si>
  <si>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</si>
  <si>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</si>
  <si>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</si>
  <si>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</si>
  <si>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</si>
  <si>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</si>
  <si>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</si>
  <si>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</si>
  <si>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</si>
  <si>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</si>
  <si>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</si>
  <si>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</si>
  <si>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</si>
  <si>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</si>
  <si>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</si>
  <si>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</si>
  <si>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</si>
  <si>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</si>
  <si>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</si>
  <si>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</si>
  <si>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</si>
  <si>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</si>
  <si>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</si>
  <si>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</si>
  <si>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</si>
  <si>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</si>
  <si>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</si>
  <si>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</si>
  <si>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</si>
  <si>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</si>
  <si>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</si>
  <si>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</si>
  <si>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</si>
  <si>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</si>
  <si>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</si>
  <si>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</si>
  <si>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</si>
  <si>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</si>
  <si>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</si>
  <si>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</si>
  <si>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</si>
  <si>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</si>
  <si>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</si>
  <si>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</si>
  <si>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</si>
  <si>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</si>
  <si>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</si>
  <si>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</si>
  <si>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</si>
  <si>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</si>
  <si>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</si>
  <si>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</si>
  <si>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</si>
  <si>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</si>
  <si>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</si>
  <si>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</si>
  <si>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</si>
  <si>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</si>
  <si>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</si>
  <si>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</si>
  <si>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</si>
  <si>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</si>
  <si>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</si>
  <si>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</si>
  <si>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</si>
  <si>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</si>
  <si>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</si>
  <si>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</si>
  <si>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</si>
  <si>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</si>
  <si>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</si>
  <si>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</si>
  <si>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</si>
  <si>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</si>
  <si>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</si>
  <si>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</si>
  <si>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</si>
  <si>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</si>
  <si>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</si>
  <si>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</si>
  <si>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</si>
  <si>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</si>
  <si>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</si>
  <si>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</si>
  <si>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</si>
  <si>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</si>
  <si>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</si>
  <si>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</si>
  <si>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</si>
  <si>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</si>
  <si>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</si>
  <si>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</si>
  <si>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</si>
  <si>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</si>
  <si>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</si>
  <si>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</si>
  <si>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</si>
  <si>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</si>
  <si>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</si>
  <si>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</si>
  <si>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</si>
  <si>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</si>
  <si>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</si>
  <si>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</si>
  <si>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</si>
  <si>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</si>
  <si>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</si>
  <si>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</si>
  <si>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</si>
  <si>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</si>
  <si>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</si>
  <si>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</si>
  <si>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</si>
  <si>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</si>
  <si>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</si>
  <si>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</si>
  <si>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</si>
  <si>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</si>
  <si>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</si>
  <si>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</si>
  <si>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</si>
  <si>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</si>
  <si>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</si>
  <si>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</si>
  <si>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</si>
  <si>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</si>
  <si>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</si>
  <si>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</si>
  <si>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</si>
  <si>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</si>
  <si>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</si>
  <si>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</si>
  <si>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</si>
  <si>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</si>
  <si>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</si>
  <si>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</si>
  <si>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</si>
  <si>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</si>
  <si>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</si>
  <si>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</si>
  <si>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</si>
  <si>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</si>
  <si>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</si>
  <si>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</si>
  <si>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</si>
  <si>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</si>
  <si>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</si>
  <si>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</si>
  <si>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</si>
  <si>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</si>
  <si>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</si>
  <si>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</si>
  <si>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</si>
  <si>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</si>
  <si>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</si>
  <si>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</si>
  <si>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</si>
  <si>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</si>
  <si>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</si>
  <si>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</si>
  <si>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</si>
  <si>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</si>
  <si>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</si>
  <si>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</si>
  <si>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</si>
  <si>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</si>
  <si>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</si>
  <si>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</si>
  <si>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</si>
  <si>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</si>
  <si>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</si>
  <si>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</si>
  <si>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</si>
  <si>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</si>
  <si>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</si>
  <si>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</si>
  <si>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</si>
  <si>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</si>
  <si>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</si>
  <si>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</si>
  <si>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</si>
  <si>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</si>
  <si>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</si>
  <si>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</si>
  <si>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</si>
  <si>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</si>
  <si>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</si>
  <si>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</si>
  <si>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</si>
  <si>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</si>
  <si>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</si>
  <si>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</si>
  <si>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</si>
  <si>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</si>
  <si>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</si>
  <si>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</si>
  <si>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</si>
  <si>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</si>
  <si>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</si>
  <si>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</si>
  <si>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</si>
  <si>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</si>
  <si>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</si>
  <si>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</si>
  <si>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</si>
  <si>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</si>
  <si>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</si>
  <si>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</si>
  <si>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</si>
  <si>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</si>
  <si>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</si>
  <si>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</si>
  <si>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</si>
  <si>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</si>
  <si>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</si>
  <si>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</si>
  <si>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</si>
  <si>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</si>
  <si>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</si>
  <si>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</si>
  <si>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</si>
  <si>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</si>
  <si>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</si>
  <si>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</si>
  <si>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</si>
  <si>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</si>
  <si>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</si>
  <si>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</si>
  <si>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</si>
  <si>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</si>
  <si>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</si>
  <si>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</si>
  <si>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</si>
  <si>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</si>
  <si>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</si>
  <si>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</si>
  <si>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</si>
  <si>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</si>
  <si>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</si>
  <si>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</si>
  <si>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</si>
  <si>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</si>
  <si>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</si>
  <si>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</si>
  <si>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</si>
  <si>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</si>
  <si>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</si>
  <si>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</si>
  <si>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</si>
  <si>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</si>
  <si>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</si>
  <si>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</si>
  <si>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</si>
  <si>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</si>
  <si>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</si>
  <si>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</si>
  <si>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</si>
  <si>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</si>
  <si>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</si>
  <si>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</si>
  <si>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</si>
  <si>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</si>
  <si>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</si>
  <si>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</si>
  <si>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</si>
  <si>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</si>
  <si>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</si>
  <si>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</si>
  <si>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</si>
  <si>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</si>
  <si>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</si>
  <si>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</si>
  <si>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</si>
  <si>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</si>
  <si>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</si>
  <si>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</si>
  <si>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</si>
  <si>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</si>
  <si>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</si>
  <si>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</si>
  <si>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</si>
  <si>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</si>
  <si>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</si>
  <si>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</si>
  <si>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</si>
  <si>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</si>
  <si>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</si>
  <si>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</si>
  <si>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</si>
  <si>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</si>
  <si>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</si>
  <si>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</si>
  <si>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</si>
  <si>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</si>
  <si>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</si>
  <si>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</si>
  <si>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</si>
  <si>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</si>
  <si>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</si>
  <si>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</si>
  <si>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</si>
  <si>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</si>
  <si>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</si>
  <si>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</si>
  <si>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</si>
  <si>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</si>
  <si>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</si>
  <si>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</si>
  <si>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</si>
  <si>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</si>
  <si>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</si>
  <si>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</si>
  <si>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</si>
  <si>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</si>
  <si>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</si>
  <si>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</si>
  <si>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</si>
  <si>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</si>
  <si>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</si>
  <si>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</si>
  <si>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</si>
  <si>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</si>
  <si>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</si>
  <si>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</si>
  <si>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</si>
  <si>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</si>
  <si>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</si>
  <si>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</si>
  <si>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</si>
  <si>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</si>
  <si>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</si>
  <si>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</si>
  <si>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</si>
  <si>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</si>
  <si>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</si>
  <si>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</si>
  <si>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</si>
  <si>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</si>
  <si>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</si>
  <si>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</si>
  <si>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</si>
  <si>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</si>
  <si>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</si>
  <si>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</si>
  <si>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</si>
  <si>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</si>
  <si>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</si>
  <si>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</si>
  <si>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</si>
  <si>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</si>
  <si>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</si>
  <si>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</si>
  <si>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</si>
  <si>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</si>
  <si>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</si>
  <si>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</si>
  <si>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</si>
  <si>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</si>
  <si>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</si>
  <si>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</si>
  <si>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</si>
  <si>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</si>
  <si>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</si>
  <si>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</si>
  <si>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</si>
  <si>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</si>
  <si>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</si>
  <si>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</si>
  <si>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</si>
  <si>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</si>
  <si>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</si>
  <si>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</si>
  <si>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</si>
  <si>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</si>
  <si>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</si>
  <si>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</si>
  <si>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</si>
  <si>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</si>
  <si>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</si>
  <si>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</si>
  <si>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</si>
  <si>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</si>
  <si>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</si>
  <si>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</si>
  <si>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</si>
  <si>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</si>
  <si>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</si>
  <si>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</si>
  <si>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</si>
  <si>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</si>
  <si>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</si>
  <si>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</si>
  <si>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</si>
  <si>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</si>
  <si>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</si>
  <si>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</si>
  <si>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</si>
  <si>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</si>
  <si>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</si>
  <si>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</si>
  <si>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</si>
  <si>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</si>
  <si>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</si>
  <si>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</si>
  <si>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</si>
  <si>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</si>
  <si>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</si>
  <si>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</si>
  <si>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</si>
  <si>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</si>
  <si>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</si>
  <si>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</si>
  <si>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</si>
  <si>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</si>
  <si>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</si>
  <si>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</si>
  <si>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</si>
  <si>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</si>
  <si>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</si>
  <si>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</si>
  <si>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</si>
  <si>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</si>
  <si>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</si>
  <si>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</si>
  <si>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</si>
  <si>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</si>
  <si>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</si>
  <si>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</si>
  <si>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</si>
  <si>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</si>
  <si>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</si>
  <si>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</si>
  <si>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</si>
  <si>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</si>
  <si>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</si>
  <si>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</si>
  <si>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</si>
  <si>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</si>
  <si>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</si>
  <si>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</si>
  <si>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</si>
  <si>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</si>
  <si>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</si>
  <si>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</si>
  <si>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</si>
  <si>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</si>
  <si>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</si>
  <si>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</si>
  <si>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</si>
  <si>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</si>
  <si>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</si>
  <si>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</si>
  <si>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</si>
  <si>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</si>
  <si>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</si>
  <si>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</si>
  <si>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</si>
  <si>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</si>
  <si>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</si>
  <si>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</si>
  <si>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</si>
  <si>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</si>
  <si>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</si>
  <si>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</si>
  <si>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</si>
  <si>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</si>
  <si>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</si>
  <si>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</si>
  <si>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</si>
  <si>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</si>
  <si>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</si>
  <si>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</si>
  <si>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</si>
  <si>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</si>
  <si>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</si>
  <si>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</si>
  <si>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</si>
  <si>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</si>
  <si>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</si>
  <si>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</si>
  <si>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</si>
  <si>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</si>
  <si>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</si>
  <si>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</si>
  <si>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</si>
  <si>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</si>
  <si>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</si>
  <si>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</si>
  <si>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</si>
  <si>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</si>
  <si>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</si>
  <si>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</si>
  <si>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</si>
  <si>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</si>
  <si>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</si>
  <si>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</si>
  <si>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</si>
  <si>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</si>
  <si>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</si>
  <si>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</si>
  <si>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</si>
  <si>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</si>
  <si>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</si>
  <si>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</si>
  <si>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</si>
  <si>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</si>
  <si>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</si>
  <si>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</si>
  <si>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</si>
  <si>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</si>
  <si>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</si>
  <si>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</si>
  <si>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</si>
  <si>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</si>
  <si>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</si>
  <si>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</si>
  <si>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</si>
  <si>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</si>
  <si>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</si>
  <si>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</si>
  <si>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</si>
  <si>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</si>
  <si>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</si>
  <si>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</si>
  <si>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</si>
  <si>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</si>
  <si>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</si>
  <si>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</si>
  <si>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</si>
  <si>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</si>
  <si>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</si>
  <si>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</si>
  <si>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</si>
  <si>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</si>
  <si>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</si>
  <si>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</si>
  <si>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</si>
  <si>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</si>
  <si>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</si>
  <si>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</si>
  <si>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</si>
  <si>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</si>
  <si>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</si>
  <si>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</si>
  <si>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</si>
  <si>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</si>
  <si>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</si>
  <si>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</si>
  <si>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</si>
  <si>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</si>
  <si>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</si>
  <si>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</si>
  <si>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</si>
  <si>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</si>
  <si>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</si>
  <si>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</si>
  <si>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</si>
  <si>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</si>
  <si>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</si>
  <si>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</si>
  <si>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</si>
  <si>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</si>
  <si>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</si>
  <si>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</si>
  <si>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</si>
  <si>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</si>
  <si>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</si>
  <si>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</si>
  <si>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</si>
  <si>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</si>
  <si>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</si>
  <si>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</si>
  <si>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</si>
  <si>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</si>
  <si>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</si>
  <si>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</si>
  <si>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</si>
  <si>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</si>
  <si>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</si>
  <si>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</si>
  <si>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</si>
  <si>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</si>
  <si>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</si>
  <si>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</si>
  <si>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</si>
  <si>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</si>
  <si>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</si>
  <si>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</si>
  <si>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</si>
  <si>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</si>
  <si>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</si>
  <si>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</si>
  <si>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</si>
  <si>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</si>
  <si>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</si>
  <si>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</si>
  <si>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</si>
  <si>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</si>
  <si>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</si>
  <si>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</si>
  <si>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</si>
  <si>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</si>
  <si>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</si>
  <si>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</si>
  <si>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</si>
  <si>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</si>
  <si>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</si>
  <si>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</si>
  <si>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</si>
  <si>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</si>
  <si>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</si>
  <si>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</si>
  <si>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</si>
  <si>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</si>
  <si>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</si>
  <si>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</si>
  <si>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</si>
  <si>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</si>
  <si>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</si>
  <si>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</si>
  <si>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</si>
  <si>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</si>
  <si>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</si>
  <si>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</si>
  <si>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</si>
  <si>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</si>
  <si>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</si>
  <si>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</si>
  <si>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</si>
  <si>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</si>
  <si>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</si>
  <si>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</si>
  <si>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</si>
  <si>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</si>
  <si>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</si>
  <si>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</si>
  <si>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</si>
  <si>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</si>
  <si>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</si>
  <si>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</si>
  <si>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</si>
  <si>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</si>
  <si>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</si>
  <si>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</si>
  <si>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</si>
  <si>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</si>
  <si>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</si>
  <si>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</si>
  <si>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</si>
  <si>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</si>
  <si>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</si>
  <si>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</si>
  <si>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</si>
  <si>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</si>
  <si>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</si>
  <si>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</si>
  <si>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</si>
  <si>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</si>
  <si>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</si>
  <si>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</si>
  <si>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</si>
  <si>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</si>
  <si>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</si>
  <si>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</si>
  <si>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</si>
  <si>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</si>
  <si>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</si>
  <si>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</si>
  <si>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</si>
  <si>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</si>
  <si>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</si>
  <si>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</si>
  <si>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</si>
  <si>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</si>
  <si>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</si>
  <si>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</si>
  <si>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</si>
  <si>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</si>
  <si>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</si>
  <si>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</si>
  <si>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</si>
  <si>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</si>
  <si>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</si>
  <si>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</si>
  <si>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</si>
  <si>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</si>
  <si>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</si>
  <si>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</si>
  <si>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</si>
  <si>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</si>
  <si>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</si>
  <si>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</si>
  <si>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</si>
  <si>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</si>
  <si>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</si>
  <si>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</si>
  <si>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</si>
  <si>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</si>
  <si>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</si>
  <si>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</si>
  <si>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</si>
  <si>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</si>
  <si>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</si>
  <si>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</si>
  <si>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</si>
  <si>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</si>
  <si>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</si>
  <si>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</si>
  <si>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</si>
  <si>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</si>
  <si>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</si>
  <si>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</si>
  <si>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</si>
  <si>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</si>
  <si>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</si>
  <si>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</si>
  <si>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</si>
  <si>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</si>
  <si>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</si>
  <si>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</si>
  <si>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</si>
  <si>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</si>
  <si>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</si>
  <si>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</si>
  <si>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</si>
  <si>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</si>
  <si>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</si>
  <si>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</si>
  <si>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</si>
  <si>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</si>
  <si>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</si>
  <si>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</si>
  <si>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</si>
  <si>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</si>
  <si>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</si>
  <si>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</si>
  <si>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</si>
  <si>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</si>
  <si>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</si>
  <si>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</si>
  <si>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</si>
  <si>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</si>
  <si>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</si>
  <si>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</si>
  <si>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</si>
  <si>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</si>
  <si>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</si>
  <si>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</si>
  <si>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</si>
  <si>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</si>
  <si>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</si>
  <si>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</si>
  <si>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</si>
  <si>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</si>
  <si>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</si>
  <si>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</si>
  <si>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</si>
  <si>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</si>
  <si>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</si>
  <si>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</si>
  <si>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</si>
  <si>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</si>
  <si>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</si>
  <si>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</si>
  <si>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</si>
  <si>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</si>
  <si>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</si>
  <si>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</si>
  <si>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</si>
  <si>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</si>
  <si>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</si>
  <si>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</si>
  <si>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</si>
  <si>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</si>
  <si>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</si>
  <si>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</si>
  <si>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</si>
  <si>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</si>
  <si>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</si>
  <si>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</si>
  <si>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</si>
  <si>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</si>
  <si>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</si>
  <si>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</si>
  <si>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</si>
  <si>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</si>
  <si>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</si>
  <si>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</si>
  <si>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</si>
  <si>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</si>
  <si>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</si>
  <si>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</si>
  <si>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</si>
  <si>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</si>
  <si>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</si>
  <si>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</si>
  <si>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</si>
  <si>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</si>
  <si>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</si>
  <si>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</si>
  <si>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</si>
  <si>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</si>
  <si>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</si>
  <si>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</si>
  <si>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</si>
  <si>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</si>
  <si>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</si>
  <si>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</si>
  <si>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</si>
  <si>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</si>
  <si>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</si>
  <si>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</si>
  <si>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</si>
  <si>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</si>
  <si>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</si>
  <si>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</si>
  <si>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</si>
  <si>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</si>
  <si>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</si>
  <si>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</si>
  <si>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</si>
  <si>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</si>
  <si>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</si>
  <si>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</si>
  <si>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</si>
  <si>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</si>
  <si>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</si>
  <si>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</si>
  <si>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</si>
  <si>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</si>
  <si>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</si>
  <si>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</si>
  <si>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</si>
  <si>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</si>
  <si>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</si>
  <si>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</si>
  <si>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</si>
  <si>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</si>
  <si>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</si>
  <si>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</si>
  <si>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</si>
  <si>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</si>
  <si>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</si>
  <si>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</si>
  <si>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</si>
  <si>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</si>
  <si>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</si>
  <si>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</si>
  <si>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</si>
  <si>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</si>
  <si>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</si>
  <si>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</si>
  <si>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</si>
  <si>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</si>
  <si>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</si>
  <si>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</si>
  <si>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</si>
  <si>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</si>
  <si>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</si>
  <si>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</si>
  <si>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</si>
  <si>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</si>
  <si>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</si>
  <si>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</si>
  <si>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</si>
  <si>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</si>
  <si>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</si>
  <si>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</si>
  <si>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</si>
  <si>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</si>
  <si>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</si>
  <si>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</si>
  <si>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</si>
  <si>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</si>
  <si>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</si>
  <si>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</si>
  <si>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</si>
  <si>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</si>
  <si>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</si>
  <si>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</si>
  <si>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</si>
  <si>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</si>
  <si>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</si>
  <si>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</si>
  <si>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</si>
  <si>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</si>
  <si>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</si>
  <si>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</si>
  <si>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</si>
  <si>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</si>
  <si>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</si>
  <si>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</si>
  <si>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</si>
  <si>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</si>
  <si>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</si>
  <si>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</si>
  <si>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</si>
  <si>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</si>
  <si>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</si>
  <si>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</si>
  <si>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</si>
  <si>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</si>
  <si>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</si>
  <si>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</si>
  <si>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</si>
  <si>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</si>
  <si>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</si>
  <si>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</si>
  <si>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</si>
  <si>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</si>
  <si>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</si>
  <si>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</si>
  <si>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</si>
  <si>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</si>
  <si>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</si>
  <si>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</si>
  <si>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</si>
  <si>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</si>
  <si>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</si>
  <si>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</si>
  <si>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</si>
  <si>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</si>
  <si>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</si>
  <si>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</si>
  <si>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</si>
  <si>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</si>
  <si>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</si>
  <si>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</si>
  <si>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</si>
  <si>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</si>
  <si>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</si>
  <si>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</si>
  <si>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</si>
  <si>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</si>
  <si>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</si>
  <si>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</si>
  <si>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</si>
  <si>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</si>
  <si>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</si>
  <si>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</si>
  <si>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</si>
  <si>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</si>
  <si>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</si>
  <si>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</si>
  <si>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</si>
  <si>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</si>
  <si>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</si>
  <si>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</si>
  <si>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</si>
  <si>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</si>
  <si>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</si>
  <si>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</si>
  <si>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</si>
  <si>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</si>
  <si>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</si>
  <si>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</si>
  <si>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</si>
  <si>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</si>
  <si>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</si>
  <si>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</si>
  <si>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</si>
  <si>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</si>
  <si>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</si>
  <si>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</si>
  <si>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</si>
  <si>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</si>
  <si>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</si>
  <si>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</si>
  <si>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</si>
  <si>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</si>
  <si>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</si>
  <si>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</si>
  <si>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</si>
  <si>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</si>
  <si>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</si>
  <si>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</si>
  <si>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</si>
  <si>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</si>
  <si>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</si>
  <si>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</si>
  <si>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</si>
  <si>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</si>
  <si>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</si>
  <si>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</si>
  <si>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</si>
  <si>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</si>
  <si>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</si>
  <si>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</si>
  <si>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</si>
  <si>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</si>
  <si>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</si>
  <si>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</si>
  <si>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</si>
  <si>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</si>
  <si>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</si>
  <si>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</si>
  <si>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</si>
  <si>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</si>
  <si>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</si>
  <si>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</si>
  <si>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</si>
  <si>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</si>
  <si>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</si>
  <si>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</si>
  <si>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</si>
  <si>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</si>
  <si>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</si>
  <si>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</si>
  <si>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</si>
  <si>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</si>
  <si>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</si>
  <si>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</si>
  <si>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</si>
  <si>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</si>
  <si>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</si>
  <si>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</si>
  <si>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</si>
  <si>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</si>
  <si>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</si>
  <si>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</si>
  <si>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</si>
  <si>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</si>
  <si>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</si>
  <si>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</si>
  <si>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</si>
  <si>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</si>
  <si>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</si>
  <si>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</si>
  <si>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</si>
  <si>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</si>
  <si>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</si>
  <si>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</si>
  <si>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</si>
  <si>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</si>
  <si>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</si>
  <si>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</si>
  <si>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</si>
  <si>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</si>
  <si>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</si>
  <si>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</si>
  <si>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</si>
  <si>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</si>
  <si>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</si>
  <si>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</si>
  <si>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</si>
  <si>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</si>
  <si>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</si>
  <si>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</si>
  <si>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</si>
  <si>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</si>
  <si>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</si>
  <si>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</si>
  <si>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</si>
  <si>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</si>
  <si>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</si>
  <si>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</si>
  <si>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</si>
  <si>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</si>
  <si>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</si>
  <si>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</si>
  <si>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</si>
  <si>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</si>
  <si>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</si>
  <si>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</si>
  <si>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</si>
  <si>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</si>
  <si>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</si>
  <si>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</si>
  <si>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</si>
  <si>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</si>
  <si>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</si>
  <si>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</si>
  <si>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</si>
  <si>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</si>
  <si>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</si>
  <si>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</si>
  <si>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</si>
  <si>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</si>
  <si>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</si>
  <si>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</si>
  <si>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</si>
  <si>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</si>
  <si>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</si>
  <si>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</si>
  <si>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</si>
  <si>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</si>
  <si>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</si>
  <si>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</si>
  <si>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</si>
  <si>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</si>
  <si>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</si>
  <si>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</si>
  <si>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</si>
  <si>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</si>
  <si>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</si>
  <si>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</si>
  <si>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</si>
  <si>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</si>
  <si>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</si>
  <si>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</si>
  <si>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</si>
  <si>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</si>
  <si>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</si>
  <si>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</si>
  <si>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</si>
  <si>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</si>
  <si>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</si>
  <si>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</si>
  <si>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</si>
  <si>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</si>
  <si>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</si>
  <si>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</si>
  <si>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</si>
  <si>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</si>
  <si>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</si>
  <si>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</si>
  <si>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</si>
  <si>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</si>
  <si>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</si>
  <si>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</si>
  <si>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</si>
  <si>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</si>
  <si>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</si>
  <si>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</si>
  <si>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</si>
  <si>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</si>
  <si>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</si>
  <si>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</si>
  <si>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</si>
  <si>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</si>
  <si>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</si>
  <si>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</si>
  <si>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</si>
  <si>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</si>
  <si>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</si>
  <si>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</si>
  <si>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</si>
  <si>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</si>
  <si>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</si>
  <si>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</si>
  <si>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</si>
  <si>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</si>
  <si>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</si>
  <si>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</si>
  <si>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</si>
  <si>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</si>
  <si>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</si>
  <si>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</si>
  <si>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</si>
  <si>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</si>
  <si>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</si>
  <si>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</si>
  <si>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</si>
  <si>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</si>
  <si>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</si>
  <si>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</si>
  <si>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</si>
  <si>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</si>
  <si>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</si>
  <si>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</si>
  <si>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</si>
  <si>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</si>
  <si>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</si>
  <si>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</si>
  <si>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</si>
  <si>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</si>
  <si>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</si>
  <si>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</si>
  <si>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</si>
  <si>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</si>
  <si>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</si>
  <si>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</si>
  <si>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</si>
  <si>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</si>
  <si>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</si>
  <si>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</si>
  <si>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</si>
  <si>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</si>
  <si>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</si>
  <si>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</si>
  <si>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</si>
  <si>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</si>
  <si>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</si>
  <si>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</si>
  <si>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</si>
  <si>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</si>
  <si>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</si>
  <si>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</si>
  <si>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</si>
  <si>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</si>
  <si>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</si>
  <si>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</si>
  <si>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</si>
  <si>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</si>
  <si>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</si>
  <si>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</si>
  <si>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</si>
  <si>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</si>
  <si>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</si>
  <si>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</si>
  <si>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</si>
  <si>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</si>
  <si>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</si>
  <si>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</si>
  <si>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</si>
  <si>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</si>
  <si>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</si>
  <si>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</si>
  <si>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</si>
  <si>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</si>
  <si>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</si>
  <si>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</si>
  <si>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</si>
  <si>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</si>
  <si>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</si>
  <si>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</si>
  <si>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</si>
  <si>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</si>
  <si>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</si>
  <si>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</si>
  <si>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</si>
  <si>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</si>
  <si>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</si>
  <si>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</si>
  <si>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</si>
  <si>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</si>
  <si>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</si>
  <si>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</si>
  <si>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</si>
  <si>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</si>
  <si>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</si>
  <si>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</si>
  <si>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</si>
  <si>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</si>
  <si>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</si>
  <si>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</si>
  <si>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</si>
  <si>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</si>
  <si>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</si>
  <si>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</si>
  <si>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</si>
  <si>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</si>
  <si>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</si>
  <si>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</si>
  <si>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</si>
  <si>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</si>
  <si>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</si>
  <si>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</si>
  <si>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</si>
  <si>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</si>
  <si>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</si>
  <si>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</si>
  <si>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</si>
  <si>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</si>
  <si>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</si>
  <si>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</si>
  <si>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</si>
  <si>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</si>
  <si>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</si>
  <si>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</si>
  <si>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</si>
  <si>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</si>
  <si>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</si>
  <si>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</si>
  <si>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</si>
  <si>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</si>
  <si>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</si>
  <si>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</si>
  <si>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</si>
  <si>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</si>
  <si>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</si>
  <si>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</si>
  <si>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</si>
  <si>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</si>
  <si>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</si>
  <si>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</si>
  <si>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</si>
  <si>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</si>
  <si>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</si>
  <si>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</si>
  <si>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</si>
  <si>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</si>
  <si>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</si>
  <si>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</si>
  <si>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</si>
  <si>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</si>
  <si>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</si>
  <si>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</si>
  <si>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</si>
  <si>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</si>
  <si>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</si>
  <si>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</si>
  <si>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</si>
  <si>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</si>
  <si>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</si>
  <si>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</si>
  <si>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</si>
  <si>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</si>
  <si>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</si>
  <si>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</si>
  <si>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</si>
  <si>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</si>
  <si>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</si>
  <si>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</si>
  <si>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</si>
  <si>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</si>
  <si>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</si>
  <si>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</si>
  <si>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</si>
  <si>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</si>
  <si>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</si>
  <si>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</si>
  <si>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</si>
  <si>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</si>
  <si>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</si>
  <si>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</si>
  <si>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</si>
  <si>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</si>
  <si>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</si>
  <si>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</si>
  <si>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</si>
  <si>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</si>
  <si>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</si>
  <si>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</si>
  <si>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</si>
  <si>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</si>
  <si>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</si>
  <si>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</si>
  <si>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</si>
  <si>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</si>
  <si>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</si>
  <si>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</si>
  <si>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</si>
  <si>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</si>
  <si>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</si>
  <si>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</si>
  <si>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</si>
  <si>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</si>
  <si>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</si>
  <si>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</si>
  <si>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</si>
  <si>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</si>
  <si>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</si>
  <si>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</si>
  <si>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</si>
  <si>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</si>
  <si>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</si>
  <si>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</si>
  <si>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</si>
  <si>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</si>
  <si>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</si>
  <si>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</si>
  <si>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</si>
  <si>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</si>
  <si>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</si>
  <si>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</si>
  <si>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</si>
  <si>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</si>
  <si>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</si>
  <si>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</si>
  <si>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</si>
  <si>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</si>
  <si>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</si>
  <si>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</si>
  <si>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</si>
  <si>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</si>
  <si>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</si>
  <si>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</si>
  <si>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</si>
  <si>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</si>
  <si>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</si>
  <si>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</si>
  <si>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</si>
  <si>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</si>
  <si>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</si>
  <si>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</si>
  <si>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</si>
  <si>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</si>
  <si>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</si>
  <si>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</si>
  <si>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</si>
  <si>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</si>
  <si>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</si>
  <si>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</si>
  <si>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</si>
  <si>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</si>
  <si>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</si>
  <si>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</si>
  <si>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</si>
  <si>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</si>
  <si>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</si>
  <si>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</si>
  <si>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</si>
  <si>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</si>
  <si>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</si>
  <si>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</si>
  <si>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</si>
  <si>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</si>
  <si>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</si>
  <si>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</si>
  <si>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</si>
  <si>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</si>
  <si>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</si>
  <si>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</si>
  <si>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</si>
  <si>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</si>
  <si>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</si>
  <si>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</si>
  <si>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</si>
  <si>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</si>
  <si>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</si>
  <si>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</si>
  <si>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</si>
  <si>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</si>
  <si>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</si>
  <si>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</si>
  <si>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</si>
  <si>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</si>
  <si>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</si>
  <si>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</si>
  <si>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</si>
  <si>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</si>
  <si>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</si>
  <si>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</si>
  <si>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</si>
  <si>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</si>
  <si>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</si>
  <si>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</si>
  <si>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</si>
  <si>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</si>
  <si>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</si>
  <si>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</si>
  <si>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</si>
  <si>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</si>
  <si>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</si>
  <si>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</si>
  <si>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</si>
  <si>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</si>
  <si>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</si>
  <si>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</si>
  <si>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</si>
  <si>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</si>
  <si>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</si>
  <si>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</si>
  <si>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</si>
  <si>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</si>
  <si>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</si>
  <si>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</si>
  <si>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</si>
  <si>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</si>
  <si>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</si>
  <si>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</si>
  <si>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</si>
  <si>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</si>
  <si>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</si>
  <si>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</si>
  <si>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</si>
  <si>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</si>
  <si>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</si>
  <si>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</si>
  <si>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</si>
  <si>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</si>
  <si>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</si>
  <si>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</si>
  <si>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</si>
  <si>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</si>
  <si>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</si>
  <si>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</si>
  <si>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</si>
  <si>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</si>
  <si>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</si>
  <si>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</si>
  <si>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</si>
  <si>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</si>
  <si>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</si>
  <si>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</si>
  <si>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</si>
  <si>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</si>
  <si>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</si>
  <si>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</si>
  <si>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</si>
  <si>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</si>
  <si>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</si>
  <si>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</si>
  <si>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</si>
  <si>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</si>
  <si>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</si>
  <si>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</si>
  <si>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</si>
  <si>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</si>
  <si>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</si>
  <si>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</si>
  <si>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</si>
  <si>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</si>
  <si>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</si>
  <si>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</si>
  <si>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</si>
  <si>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</si>
  <si>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</si>
  <si>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</si>
  <si>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</si>
  <si>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</si>
  <si>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</si>
  <si>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</si>
  <si>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</si>
  <si>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</si>
  <si>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</si>
  <si>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</si>
  <si>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</si>
  <si>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</si>
  <si>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</si>
  <si>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</si>
  <si>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</si>
  <si>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</si>
  <si>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</si>
  <si>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</si>
  <si>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</si>
  <si>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</si>
  <si>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</si>
  <si>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</si>
  <si>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</si>
  <si>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</si>
  <si>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</si>
  <si>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</si>
  <si>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</si>
  <si>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</si>
  <si>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</si>
  <si>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</si>
  <si>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</si>
  <si>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</si>
  <si>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</si>
  <si>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</si>
  <si>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</si>
  <si>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</si>
  <si>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</si>
  <si>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</si>
  <si>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</si>
  <si>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</si>
  <si>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</si>
  <si>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</si>
  <si>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</si>
  <si>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</si>
  <si>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</si>
  <si>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</si>
  <si>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</si>
  <si>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</si>
  <si>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</si>
  <si>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</si>
  <si>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</si>
  <si>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</si>
  <si>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</si>
  <si>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</si>
  <si>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</si>
  <si>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</si>
  <si>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</si>
  <si>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</si>
  <si>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</si>
  <si>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</si>
  <si>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</si>
  <si>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</si>
  <si>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</si>
  <si>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</si>
  <si>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</si>
  <si>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</si>
  <si>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</si>
  <si>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</si>
  <si>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</si>
  <si>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</si>
  <si>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</si>
  <si>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</si>
  <si>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</si>
  <si>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</si>
  <si>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</si>
  <si>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</si>
  <si>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</si>
  <si>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</si>
  <si>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</si>
  <si>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</si>
  <si>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</si>
  <si>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</si>
  <si>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</si>
  <si>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</si>
  <si>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</si>
  <si>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</si>
  <si>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</si>
  <si>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</si>
  <si>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</si>
  <si>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</si>
  <si>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</si>
  <si>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</si>
  <si>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</si>
  <si>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</si>
  <si>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</si>
  <si>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</si>
  <si>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</si>
  <si>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</si>
  <si>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</si>
  <si>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</si>
  <si>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</si>
  <si>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</si>
  <si>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</si>
  <si>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</si>
  <si>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</si>
  <si>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</si>
  <si>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</si>
  <si>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</si>
  <si>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</si>
  <si>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</si>
  <si>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</si>
  <si>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</si>
  <si>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</si>
  <si>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</si>
  <si>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</si>
  <si>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</si>
  <si>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</si>
  <si>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</si>
  <si>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</si>
  <si>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</si>
  <si>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</si>
  <si>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</si>
  <si>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</si>
  <si>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</si>
  <si>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</si>
  <si>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</si>
  <si>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</si>
  <si>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</si>
  <si>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</si>
  <si>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</si>
  <si>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</si>
  <si>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</si>
  <si>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</si>
  <si>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</si>
  <si>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</si>
  <si>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</si>
  <si>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</si>
  <si>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</si>
  <si>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</si>
  <si>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</si>
  <si>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</si>
  <si>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</si>
  <si>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</si>
  <si>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</si>
  <si>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</si>
  <si>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</si>
  <si>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</si>
  <si>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</si>
  <si>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</si>
  <si>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</si>
  <si>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</si>
  <si>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</si>
  <si>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</si>
  <si>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</si>
  <si>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</si>
  <si>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</si>
  <si>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</si>
  <si>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</si>
  <si>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</si>
  <si>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</si>
  <si>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</si>
  <si>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</si>
  <si>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</si>
  <si>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</si>
  <si>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</si>
  <si>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</si>
  <si>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</si>
  <si>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</si>
  <si>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</si>
  <si>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</si>
  <si>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</si>
  <si>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</si>
  <si>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</si>
  <si>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</si>
  <si>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</si>
  <si>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</si>
  <si>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</si>
  <si>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</si>
  <si>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</si>
  <si>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</si>
  <si>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</si>
  <si>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</si>
  <si>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</si>
  <si>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</si>
  <si>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</si>
  <si>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</si>
  <si>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</si>
  <si>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</si>
  <si>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</si>
  <si>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</si>
  <si>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</si>
  <si>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</si>
  <si>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</si>
  <si>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</si>
  <si>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</si>
  <si>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</si>
  <si>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</si>
  <si>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</si>
  <si>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</si>
  <si>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</si>
  <si>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</si>
  <si>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</si>
  <si>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</si>
  <si>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</si>
  <si>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</si>
  <si>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</si>
  <si>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</si>
  <si>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</si>
  <si>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</si>
  <si>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</si>
  <si>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</si>
  <si>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</si>
  <si>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</si>
  <si>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</si>
  <si>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</si>
  <si>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</si>
  <si>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</si>
  <si>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</si>
  <si>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</si>
  <si>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</si>
  <si>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</si>
  <si>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</si>
  <si>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</si>
  <si>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</si>
  <si>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</si>
  <si>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</si>
  <si>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</si>
  <si>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</si>
  <si>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</si>
  <si>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</si>
  <si>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</si>
  <si>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</si>
  <si>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</si>
  <si>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</si>
  <si>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</si>
  <si>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</si>
  <si>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</si>
  <si>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</si>
  <si>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</si>
  <si>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</si>
  <si>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</si>
  <si>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</si>
  <si>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</si>
  <si>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</si>
  <si>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</si>
  <si>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</si>
  <si>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</si>
  <si>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</si>
  <si>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</si>
  <si>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</si>
  <si>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</si>
  <si>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</si>
  <si>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</si>
  <si>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</si>
  <si>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</si>
  <si>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</si>
  <si>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</si>
  <si>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</si>
  <si>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</si>
  <si>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</si>
  <si>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</si>
  <si>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</si>
  <si>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</si>
  <si>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</si>
  <si>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</si>
  <si>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</si>
  <si>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</si>
  <si>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</si>
  <si>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</si>
  <si>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</si>
  <si>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</si>
  <si>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</si>
  <si>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</si>
  <si>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</si>
  <si>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</si>
  <si>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</si>
  <si>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</si>
  <si>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</si>
  <si>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</si>
  <si>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</si>
  <si>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</si>
  <si>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</si>
  <si>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</si>
  <si>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</si>
  <si>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</si>
  <si>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</si>
  <si>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</si>
  <si>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</si>
  <si>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</si>
  <si>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</si>
  <si>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</si>
  <si>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</si>
  <si>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</si>
  <si>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</si>
  <si>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</si>
  <si>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</si>
  <si>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</si>
  <si>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</si>
  <si>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</si>
  <si>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</si>
  <si>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</si>
  <si>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</si>
  <si>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</si>
  <si>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</si>
  <si>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</si>
  <si>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</si>
  <si>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</si>
  <si>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</si>
  <si>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</si>
  <si>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</si>
  <si>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</si>
  <si>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</si>
  <si>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</si>
  <si>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</si>
  <si>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</si>
  <si>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</si>
  <si>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</si>
  <si>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</si>
  <si>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</si>
  <si>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</si>
  <si>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</si>
  <si>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</si>
  <si>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</si>
  <si>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</si>
  <si>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</si>
  <si>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</si>
  <si>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</si>
  <si>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</si>
  <si>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</si>
  <si>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</si>
  <si>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</si>
  <si>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</si>
  <si>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</si>
  <si>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</si>
  <si>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</si>
  <si>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</si>
  <si>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</si>
  <si>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</si>
  <si>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</si>
  <si>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</si>
  <si>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</si>
  <si>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</si>
  <si>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</si>
  <si>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</si>
  <si>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</si>
  <si>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</si>
  <si>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</si>
  <si>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</si>
  <si>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</si>
  <si>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</si>
  <si>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</si>
  <si>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</si>
  <si>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</si>
  <si>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</si>
  <si>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</si>
  <si>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</si>
  <si>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</si>
  <si>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</si>
  <si>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</si>
  <si>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</si>
  <si>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</si>
  <si>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</si>
  <si>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</si>
  <si>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</si>
  <si>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</si>
  <si>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</si>
  <si>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</si>
  <si>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</si>
  <si>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</si>
  <si>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</si>
  <si>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</si>
  <si>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</si>
  <si>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</si>
  <si>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</si>
  <si>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</si>
  <si>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</si>
  <si>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</si>
  <si>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</si>
  <si>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</si>
  <si>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</si>
  <si>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</si>
  <si>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</si>
  <si>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</si>
  <si>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</si>
  <si>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</si>
  <si>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</si>
  <si>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</si>
  <si>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</si>
  <si>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</si>
  <si>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</si>
  <si>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</si>
  <si>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</si>
  <si>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</si>
  <si>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</si>
  <si>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</si>
  <si>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</si>
  <si>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</si>
  <si>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</si>
  <si>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</si>
  <si>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</si>
  <si>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</si>
  <si>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</si>
  <si>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</si>
  <si>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</si>
  <si>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</si>
  <si>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</si>
  <si>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</si>
  <si>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</si>
  <si>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</si>
  <si>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</si>
  <si>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</si>
  <si>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</si>
  <si>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</si>
  <si>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</si>
  <si>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</si>
  <si>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</si>
  <si>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</si>
  <si>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</si>
  <si>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</si>
  <si>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</si>
  <si>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</si>
  <si>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</si>
  <si>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</si>
  <si>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</si>
  <si>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</si>
  <si>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</si>
  <si>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</si>
  <si>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</si>
  <si>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</si>
  <si>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</si>
  <si>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</si>
  <si>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</si>
  <si>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</si>
  <si>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</si>
  <si>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</si>
  <si>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</si>
  <si>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</si>
  <si>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</si>
  <si>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</si>
  <si>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</si>
  <si>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</si>
  <si>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</si>
  <si>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</si>
  <si>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</si>
  <si>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</si>
  <si>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</si>
  <si>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</si>
  <si>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</si>
  <si>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</si>
  <si>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</si>
  <si>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</si>
  <si>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</si>
  <si>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</si>
  <si>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</si>
  <si>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</si>
  <si>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</si>
  <si>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</si>
  <si>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</si>
  <si>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</si>
  <si>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</si>
  <si>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</si>
  <si>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</si>
  <si>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</si>
  <si>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</si>
  <si>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</si>
  <si>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</si>
  <si>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</si>
  <si>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</si>
  <si>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</si>
  <si>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</si>
  <si>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</si>
  <si>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</si>
  <si>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</si>
  <si>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</si>
  <si>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</si>
  <si>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</si>
  <si>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</si>
  <si>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</si>
  <si>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</si>
  <si>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</si>
  <si>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</si>
  <si>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</si>
  <si>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</si>
  <si>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</si>
  <si>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</si>
  <si>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</si>
  <si>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</si>
  <si>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</si>
  <si>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</si>
  <si>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</si>
  <si>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</si>
  <si>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</si>
  <si>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</si>
  <si>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</si>
  <si>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</si>
  <si>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</si>
  <si>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</si>
  <si>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</si>
  <si>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</si>
  <si>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</si>
  <si>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</si>
  <si>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</si>
  <si>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</si>
  <si>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</si>
  <si>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</si>
  <si>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</si>
  <si>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</si>
  <si>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</si>
  <si>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</si>
  <si>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</si>
  <si>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</si>
  <si>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</si>
  <si>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</si>
  <si>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</si>
  <si>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</si>
  <si>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</si>
  <si>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</si>
  <si>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</si>
  <si>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</si>
  <si>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</si>
  <si>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</si>
  <si>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</si>
  <si>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</si>
  <si>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</si>
  <si>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</si>
  <si>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</si>
  <si>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</si>
  <si>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</si>
  <si>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</si>
  <si>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</si>
  <si>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</si>
  <si>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</si>
  <si>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</si>
  <si>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</si>
  <si>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</si>
  <si>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</si>
  <si>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</si>
  <si>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</si>
  <si>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</si>
  <si>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</si>
  <si>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</si>
  <si>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</si>
  <si>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</si>
  <si>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</si>
  <si>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</si>
  <si>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</si>
  <si>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</si>
  <si>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</si>
  <si>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</si>
  <si>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</si>
  <si>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</si>
  <si>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</si>
  <si>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</si>
  <si>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</si>
  <si>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</si>
  <si>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</si>
  <si>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</si>
  <si>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</si>
  <si>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</si>
  <si>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</si>
  <si>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</si>
  <si>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</si>
  <si>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</si>
  <si>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</si>
  <si>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</si>
  <si>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</si>
  <si>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</si>
  <si>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</si>
  <si>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</si>
  <si>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</si>
  <si>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</si>
  <si>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</si>
  <si>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</si>
  <si>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</si>
  <si>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</si>
  <si>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</si>
  <si>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</si>
  <si>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</si>
  <si>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</si>
  <si>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</si>
  <si>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</si>
  <si>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</si>
  <si>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</si>
  <si>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</si>
  <si>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</si>
  <si>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</si>
  <si>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</si>
  <si>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</si>
  <si>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</si>
  <si>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</si>
  <si>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</si>
  <si>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</si>
  <si>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</si>
  <si>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</si>
  <si>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</si>
  <si>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</si>
  <si>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</si>
  <si>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</si>
  <si>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</si>
  <si>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</si>
  <si>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</si>
  <si>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</si>
  <si>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</si>
  <si>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</si>
  <si>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</si>
  <si>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</si>
  <si>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</si>
  <si>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</si>
  <si>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</si>
  <si>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</si>
  <si>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</si>
  <si>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</si>
  <si>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</si>
  <si>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</si>
  <si>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</si>
  <si>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</si>
  <si>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</si>
  <si>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</si>
  <si>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</si>
  <si>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</si>
  <si>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</si>
  <si>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</si>
  <si>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</si>
  <si>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</si>
  <si>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</si>
  <si>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</si>
  <si>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</si>
  <si>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</si>
  <si>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</si>
  <si>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</si>
  <si>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</si>
  <si>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</si>
  <si>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</si>
  <si>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</si>
  <si>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</si>
  <si>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</si>
  <si>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</si>
  <si>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</si>
  <si>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</si>
  <si>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</si>
  <si>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</si>
  <si>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</si>
  <si>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</si>
  <si>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</si>
  <si>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</si>
  <si>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</si>
  <si>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</si>
  <si>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</si>
  <si>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</si>
  <si>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</si>
  <si>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</si>
  <si>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</si>
  <si>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</si>
  <si>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</si>
  <si>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</si>
  <si>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</si>
  <si>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</si>
  <si>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</si>
  <si>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</si>
  <si>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</si>
  <si>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</si>
  <si>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</si>
  <si>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</si>
  <si>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</si>
  <si>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</si>
  <si>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</si>
  <si>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</si>
  <si>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</si>
  <si>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</si>
  <si>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</si>
  <si>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</si>
  <si>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</si>
  <si>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</si>
  <si>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</si>
  <si>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</si>
  <si>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</si>
  <si>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</si>
  <si>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</si>
  <si>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</si>
  <si>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</si>
  <si>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</si>
  <si>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</si>
  <si>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</si>
  <si>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</si>
  <si>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</si>
  <si>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</si>
  <si>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</si>
  <si>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</si>
  <si>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</si>
  <si>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</si>
  <si>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</si>
  <si>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</si>
  <si>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</si>
  <si>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</si>
  <si>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</si>
  <si>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</si>
  <si>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</si>
  <si>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</si>
  <si>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</si>
  <si>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</si>
  <si>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</si>
  <si>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</si>
  <si>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</si>
  <si>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</si>
  <si>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</si>
  <si>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</si>
  <si>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</si>
  <si>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</si>
  <si>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</si>
  <si>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</si>
  <si>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</si>
  <si>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</si>
  <si>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</si>
  <si>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</si>
  <si>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</si>
  <si>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</si>
  <si>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</si>
  <si>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</si>
  <si>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</si>
  <si>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</si>
  <si>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</si>
  <si>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</si>
  <si>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</si>
  <si>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</si>
  <si>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</si>
  <si>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</si>
  <si>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</si>
  <si>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</si>
  <si>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</si>
  <si>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</si>
  <si>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</si>
  <si>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</si>
  <si>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</si>
  <si>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</si>
  <si>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</si>
  <si>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</si>
  <si>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</si>
  <si>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</si>
  <si>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</si>
  <si>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</si>
  <si>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</si>
  <si>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</si>
  <si>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</si>
  <si>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</si>
  <si>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</si>
  <si>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</si>
  <si>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</si>
  <si>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</si>
  <si>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</si>
  <si>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</si>
  <si>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</si>
  <si>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</si>
  <si>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</si>
  <si>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</si>
  <si>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</si>
  <si>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</si>
  <si>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</si>
  <si>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</si>
  <si>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</si>
  <si>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</si>
  <si>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</si>
  <si>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</si>
  <si>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</si>
  <si>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</si>
  <si>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</si>
  <si>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</si>
  <si>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</si>
  <si>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</si>
  <si>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</si>
  <si>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</si>
  <si>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</si>
  <si>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</si>
  <si>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</si>
  <si>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</si>
  <si>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</si>
  <si>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</si>
  <si>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</si>
  <si>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</si>
  <si>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</si>
  <si>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</si>
  <si>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</si>
  <si>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</si>
  <si>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</si>
  <si>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</si>
  <si>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</si>
  <si>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</si>
  <si>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</si>
  <si>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</si>
  <si>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</si>
  <si>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</si>
  <si>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</si>
  <si>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</si>
  <si>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</si>
  <si>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</si>
  <si>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</si>
  <si>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</si>
  <si>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</si>
  <si>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</si>
  <si>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</si>
  <si>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</si>
  <si>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</si>
  <si>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</si>
  <si>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</si>
  <si>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</si>
  <si>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</si>
  <si>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</si>
  <si>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</si>
  <si>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</si>
  <si>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</si>
  <si>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</si>
  <si>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</si>
  <si>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</si>
  <si>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</si>
  <si>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</si>
  <si>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</si>
  <si>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</si>
  <si>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</si>
  <si>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</si>
  <si>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</si>
  <si>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</si>
  <si>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</si>
  <si>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</si>
  <si>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</si>
  <si>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</si>
  <si>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</si>
  <si>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</si>
  <si>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</si>
  <si>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</si>
  <si>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</si>
  <si>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</si>
  <si>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</si>
  <si>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</si>
  <si>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</si>
  <si>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</si>
  <si>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</si>
  <si>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</si>
  <si>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</si>
  <si>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</si>
  <si>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</si>
  <si>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</si>
  <si>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</si>
  <si>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</si>
  <si>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</si>
  <si>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</si>
  <si>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</si>
  <si>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</si>
  <si>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</si>
  <si>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</si>
  <si>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</si>
  <si>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</si>
  <si>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</si>
  <si>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</si>
  <si>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</si>
  <si>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</si>
  <si>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</si>
  <si>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</si>
  <si>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</si>
  <si>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</si>
  <si>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</si>
  <si>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</si>
  <si>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</si>
  <si>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</si>
  <si>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</si>
  <si>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</si>
  <si>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</si>
  <si>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</si>
  <si>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</si>
  <si>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</si>
  <si>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</si>
  <si>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</si>
  <si>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</si>
  <si>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</si>
  <si>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</si>
  <si>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</si>
  <si>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</si>
  <si>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</si>
  <si>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</si>
  <si>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</si>
  <si>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</si>
  <si>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</si>
  <si>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</si>
  <si>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</si>
  <si>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</si>
  <si>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</si>
  <si>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</si>
  <si>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</si>
  <si>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</si>
  <si>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</si>
  <si>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</si>
  <si>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</si>
  <si>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</si>
  <si>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</si>
  <si>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</si>
  <si>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</si>
  <si>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</si>
  <si>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</si>
  <si>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</si>
  <si>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</si>
  <si>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</si>
  <si>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</si>
  <si>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</si>
  <si>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</si>
  <si>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</si>
  <si>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</si>
  <si>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</si>
  <si>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</si>
  <si>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</si>
  <si>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</si>
  <si>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</si>
  <si>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</si>
  <si>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</si>
  <si>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</si>
  <si>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</si>
  <si>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</si>
  <si>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</si>
  <si>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</si>
  <si>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</si>
  <si>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</si>
  <si>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</si>
  <si>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</si>
  <si>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</si>
  <si>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</si>
  <si>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</si>
  <si>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</si>
  <si>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</si>
  <si>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</si>
  <si>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</si>
  <si>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</si>
  <si>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</si>
  <si>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</si>
  <si>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</si>
  <si>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</si>
  <si>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</si>
  <si>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</si>
  <si>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</si>
  <si>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</si>
  <si>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</si>
  <si>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</si>
  <si>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</si>
  <si>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</si>
  <si>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</si>
  <si>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</si>
  <si>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</si>
  <si>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</si>
  <si>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</si>
  <si>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</si>
  <si>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</si>
  <si>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</si>
  <si>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</si>
  <si>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</si>
  <si>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</si>
  <si>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</si>
  <si>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</si>
  <si>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</si>
  <si>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</si>
  <si>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</si>
  <si>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</si>
  <si>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</si>
  <si>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</si>
  <si>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</si>
  <si>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</si>
  <si>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</si>
  <si>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</si>
  <si>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</si>
  <si>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</si>
  <si>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</si>
  <si>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</si>
  <si>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</si>
  <si>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</si>
  <si>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</si>
  <si>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</si>
  <si>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</si>
  <si>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</si>
  <si>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</si>
  <si>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</si>
  <si>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</si>
  <si>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</si>
  <si>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</si>
  <si>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</si>
  <si>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</si>
  <si>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</si>
  <si>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</si>
  <si>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</si>
  <si>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</si>
  <si>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</si>
  <si>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</si>
  <si>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</si>
  <si>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</si>
  <si>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</si>
  <si>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</si>
  <si>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</si>
  <si>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</si>
  <si>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</si>
  <si>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</si>
  <si>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</si>
  <si>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</si>
  <si>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</si>
  <si>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</si>
  <si>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</si>
  <si>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</si>
  <si>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</si>
  <si>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</si>
  <si>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</si>
  <si>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</si>
  <si>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</si>
  <si>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</si>
  <si>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</si>
  <si>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</si>
  <si>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</si>
  <si>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</si>
  <si>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</si>
  <si>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</si>
  <si>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</si>
  <si>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</si>
  <si>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</si>
  <si>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</si>
  <si>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</si>
  <si>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</si>
  <si>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</si>
  <si>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</si>
  <si>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</si>
  <si>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</si>
  <si>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</si>
  <si>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</si>
  <si>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</si>
  <si>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</si>
  <si>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</si>
  <si>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</si>
  <si>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</si>
  <si>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</si>
  <si>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</si>
  <si>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</si>
  <si>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</si>
  <si>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</si>
  <si>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</si>
  <si>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</si>
  <si>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</si>
  <si>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</si>
  <si>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</si>
  <si>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</si>
  <si>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</si>
  <si>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</si>
  <si>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</si>
  <si>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</si>
  <si>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</si>
  <si>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</si>
  <si>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</si>
  <si>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</si>
  <si>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</si>
  <si>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</si>
  <si>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</si>
  <si>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</si>
  <si>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</si>
  <si>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</si>
  <si>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</si>
  <si>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</si>
  <si>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</si>
  <si>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</si>
  <si>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</si>
  <si>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</si>
  <si>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</si>
  <si>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</si>
  <si>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</si>
  <si>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</si>
  <si>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</si>
  <si>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</si>
  <si>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</si>
  <si>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</si>
  <si>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</si>
  <si>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</si>
  <si>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</si>
  <si>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</si>
  <si>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</si>
  <si>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</si>
  <si>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</si>
  <si>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</si>
  <si>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</si>
  <si>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</si>
  <si>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</si>
  <si>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</si>
  <si>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</si>
  <si>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</si>
  <si>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</si>
  <si>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</si>
  <si>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</si>
  <si>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</si>
  <si>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</si>
  <si>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</si>
  <si>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</si>
  <si>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</si>
  <si>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</si>
  <si>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</si>
  <si>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</si>
  <si>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</si>
  <si>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</si>
  <si>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</si>
  <si>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</si>
  <si>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</si>
  <si>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</si>
  <si>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</si>
  <si>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</si>
  <si>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</si>
  <si>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</si>
  <si>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</si>
  <si>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</si>
  <si>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</si>
  <si>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</si>
  <si>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</si>
  <si>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</si>
  <si>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</si>
  <si>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</si>
  <si>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</si>
  <si>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</si>
  <si>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</si>
  <si>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</si>
  <si>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</si>
  <si>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</si>
  <si>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</si>
  <si>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</si>
  <si>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</si>
  <si>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</si>
  <si>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</si>
  <si>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</si>
  <si>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</si>
  <si>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</si>
  <si>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</si>
  <si>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</si>
  <si>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</si>
  <si>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</si>
  <si>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</si>
  <si>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</si>
  <si>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</si>
  <si>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</si>
  <si>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</si>
  <si>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</si>
  <si>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</si>
  <si>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</si>
  <si>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</si>
  <si>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</si>
  <si>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</si>
  <si>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</si>
  <si>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</si>
  <si>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</si>
  <si>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</si>
  <si>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</si>
  <si>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</si>
  <si>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</si>
  <si>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</si>
  <si>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</si>
  <si>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</si>
  <si>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</si>
  <si>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</si>
  <si>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</si>
  <si>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</si>
  <si>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</si>
  <si>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</si>
  <si>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</si>
  <si>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</si>
  <si>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</si>
  <si>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</si>
  <si>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</si>
  <si>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</si>
  <si>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</si>
  <si>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</si>
  <si>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</si>
  <si>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</si>
  <si>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</si>
  <si>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</si>
  <si>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</si>
  <si>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</si>
  <si>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</si>
  <si>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</si>
  <si>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</si>
  <si>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</si>
  <si>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</si>
  <si>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</si>
  <si>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</si>
  <si>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</si>
  <si>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</si>
  <si>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</si>
  <si>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</si>
  <si>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</si>
  <si>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</si>
  <si>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</si>
  <si>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</si>
  <si>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</si>
  <si>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</si>
  <si>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</si>
  <si>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</si>
  <si>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</si>
  <si>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</si>
  <si>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</si>
  <si>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</si>
  <si>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</si>
  <si>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</si>
  <si>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</si>
  <si>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</si>
  <si>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</si>
  <si>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</si>
  <si>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</si>
  <si>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</si>
  <si>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</si>
  <si>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</si>
  <si>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</si>
  <si>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</si>
  <si>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</si>
  <si>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</si>
  <si>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</si>
  <si>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</si>
  <si>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</si>
  <si>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</si>
  <si>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</si>
  <si>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</si>
  <si>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</si>
  <si>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</si>
  <si>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</si>
  <si>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</si>
  <si>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</si>
  <si>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</si>
  <si>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</si>
  <si>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</si>
  <si>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</si>
  <si>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</si>
  <si>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</si>
  <si>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</si>
  <si>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</si>
  <si>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</si>
  <si>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</si>
  <si>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</si>
  <si>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</si>
  <si>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</si>
  <si>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</si>
  <si>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</si>
  <si>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</si>
  <si>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</si>
  <si>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</si>
  <si>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</si>
  <si>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</si>
  <si>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</si>
  <si>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</si>
  <si>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</si>
  <si>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</si>
  <si>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</si>
  <si>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</si>
  <si>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</si>
  <si>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</si>
  <si>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</si>
  <si>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</si>
  <si>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</si>
  <si>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</si>
  <si>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</si>
  <si>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</si>
  <si>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</si>
  <si>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</si>
  <si>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</si>
  <si>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</si>
  <si>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</si>
  <si>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</si>
  <si>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</si>
  <si>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</si>
  <si>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</si>
  <si>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</si>
  <si>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</si>
  <si>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</si>
  <si>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</si>
  <si>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</si>
  <si>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</si>
  <si>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</si>
  <si>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</si>
  <si>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</si>
  <si>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</si>
  <si>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</si>
  <si>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</si>
  <si>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</si>
  <si>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</si>
  <si>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</si>
  <si>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</si>
  <si>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</si>
  <si>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</si>
  <si>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</si>
  <si>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</si>
  <si>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</si>
  <si>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</si>
  <si>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</si>
  <si>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</si>
  <si>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</si>
  <si>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</si>
  <si>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</si>
  <si>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</si>
  <si>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</si>
  <si>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</si>
  <si>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</si>
  <si>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</si>
  <si>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</si>
  <si>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</si>
  <si>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</si>
  <si>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</si>
  <si>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</si>
  <si>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</si>
  <si>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</si>
  <si>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</si>
  <si>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</si>
  <si>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</si>
  <si>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</si>
  <si>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</si>
  <si>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</si>
  <si>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</si>
  <si>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</si>
  <si>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</si>
  <si>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</si>
  <si>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</si>
  <si>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</si>
  <si>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</si>
  <si>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</si>
  <si>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</si>
  <si>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</si>
  <si>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</si>
  <si>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</si>
  <si>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</si>
  <si>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</si>
  <si>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</si>
  <si>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</si>
  <si>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</si>
  <si>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</si>
  <si>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</si>
  <si>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</si>
  <si>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</si>
  <si>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</si>
  <si>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</si>
  <si>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</si>
  <si>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</si>
  <si>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</si>
  <si>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</si>
  <si>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</si>
  <si>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</si>
  <si>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</si>
  <si>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</si>
  <si>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</si>
  <si>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</si>
  <si>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</si>
  <si>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</si>
  <si>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</si>
  <si>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</si>
  <si>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</si>
  <si>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</si>
  <si>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</si>
  <si>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</si>
  <si>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</si>
  <si>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</si>
  <si>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</si>
  <si>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</si>
  <si>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</si>
  <si>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</si>
  <si>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</si>
  <si>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</si>
  <si>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</si>
  <si>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</si>
  <si>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</si>
  <si>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</si>
  <si>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</si>
  <si>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</si>
  <si>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</si>
  <si>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</si>
  <si>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</si>
  <si>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</si>
  <si>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</si>
  <si>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</si>
  <si>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</si>
  <si>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</si>
  <si>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</si>
  <si>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</si>
  <si>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</si>
  <si>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</si>
  <si>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</si>
  <si>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</si>
  <si>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</si>
  <si>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</si>
  <si>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</si>
  <si>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</si>
  <si>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</si>
  <si>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</si>
  <si>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</si>
  <si>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</si>
  <si>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</si>
  <si>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</si>
  <si>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</si>
  <si>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</si>
  <si>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</si>
  <si>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</si>
  <si>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</si>
  <si>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</si>
  <si>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</si>
  <si>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</si>
  <si>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</si>
  <si>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</si>
  <si>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</si>
  <si>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</si>
  <si>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</si>
  <si>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</si>
  <si>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</si>
  <si>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</si>
  <si>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</si>
  <si>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</si>
  <si>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</si>
  <si>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</si>
  <si>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</si>
  <si>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</si>
  <si>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</si>
  <si>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</si>
  <si>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</si>
  <si>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</si>
  <si>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</si>
  <si>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</si>
  <si>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</si>
  <si>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</si>
  <si>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</si>
  <si>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</si>
  <si>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</si>
  <si>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</si>
  <si>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</si>
  <si>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</si>
  <si>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</si>
  <si>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</si>
  <si>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</si>
  <si>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</si>
  <si>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</si>
  <si>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</si>
  <si>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</si>
  <si>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</si>
  <si>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</si>
  <si>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</si>
  <si>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</si>
  <si>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</si>
  <si>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</si>
  <si>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</si>
  <si>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</si>
  <si>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</si>
  <si>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</si>
  <si>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</si>
  <si>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</si>
  <si>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</si>
  <si>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</si>
  <si>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</si>
  <si>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</si>
  <si>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</si>
  <si>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</si>
  <si>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</si>
  <si>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</si>
  <si>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</si>
  <si>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</si>
  <si>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</si>
  <si>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</si>
  <si>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</si>
  <si>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</si>
  <si>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</si>
  <si>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</si>
  <si>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</si>
  <si>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</si>
  <si>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</si>
  <si>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</si>
  <si>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</si>
  <si>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</si>
  <si>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</si>
  <si>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</si>
  <si>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</si>
  <si>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</si>
  <si>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</si>
  <si>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</si>
  <si>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</si>
  <si>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</si>
  <si>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</si>
  <si>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</si>
  <si>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</si>
  <si>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</si>
  <si>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</si>
  <si>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</si>
  <si>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</si>
  <si>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</si>
  <si>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</si>
  <si>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</si>
  <si>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</si>
  <si>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</si>
  <si>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</si>
  <si>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</si>
  <si>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</si>
  <si>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</si>
  <si>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</si>
  <si>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</si>
  <si>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</si>
  <si>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</si>
  <si>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</si>
  <si>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</si>
  <si>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</si>
  <si>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</si>
  <si>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</si>
  <si>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</si>
  <si>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</si>
  <si>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</si>
  <si>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</si>
  <si>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</si>
  <si>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</si>
  <si>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</si>
  <si>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</si>
  <si>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</si>
  <si>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</si>
  <si>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</si>
  <si>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</si>
  <si>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</si>
  <si>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</si>
  <si>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</si>
  <si>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</si>
  <si>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</si>
  <si>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</si>
  <si>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</si>
  <si>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</si>
  <si>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</si>
  <si>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</si>
  <si>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</si>
  <si>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</si>
  <si>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</si>
  <si>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</si>
  <si>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</si>
  <si>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</si>
  <si>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</si>
  <si>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</si>
  <si>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</si>
  <si>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</si>
  <si>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</si>
  <si>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</si>
  <si>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</si>
  <si>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</si>
  <si>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</si>
  <si>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</si>
  <si>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</si>
  <si>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</si>
  <si>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</si>
  <si>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</si>
  <si>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</si>
  <si>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</si>
  <si>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</si>
  <si>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</si>
  <si>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</si>
  <si>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</si>
  <si>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</si>
  <si>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</si>
  <si>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</si>
  <si>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</si>
  <si>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</si>
  <si>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</si>
  <si>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</si>
  <si>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</si>
  <si>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</si>
  <si>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</si>
  <si>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</si>
  <si>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</si>
  <si>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</si>
  <si>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</si>
  <si>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</si>
  <si>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</si>
  <si>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</si>
  <si>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</si>
  <si>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</si>
  <si>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</si>
  <si>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</si>
  <si>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</si>
  <si>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</si>
  <si>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</si>
  <si>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</si>
  <si>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</si>
  <si>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</si>
  <si>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</si>
  <si>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</si>
  <si>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</si>
  <si>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</si>
  <si>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</si>
  <si>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</si>
  <si>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</si>
  <si>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</si>
  <si>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</si>
  <si>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</si>
  <si>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</si>
  <si>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</si>
  <si>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</si>
  <si>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</si>
  <si>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</si>
  <si>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</si>
  <si>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</si>
  <si>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</si>
  <si>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</si>
  <si>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</si>
  <si>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</si>
  <si>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</si>
  <si>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</si>
  <si>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</si>
  <si>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</si>
  <si>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</si>
  <si>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</si>
  <si>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</si>
  <si>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</si>
  <si>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</si>
  <si>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</si>
  <si>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</si>
  <si>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</si>
  <si>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</si>
  <si>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</si>
  <si>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</si>
  <si>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</si>
  <si>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</si>
  <si>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</si>
  <si>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</si>
  <si>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</si>
  <si>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</si>
  <si>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</si>
  <si>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</si>
  <si>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</si>
  <si>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</si>
  <si>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</si>
  <si>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</si>
  <si>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</si>
  <si>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</si>
  <si>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</si>
  <si>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</si>
  <si>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</si>
  <si>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</si>
  <si>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</si>
  <si>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</si>
  <si>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</si>
  <si>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</si>
  <si>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</si>
  <si>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</si>
  <si>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</si>
  <si>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</si>
  <si>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</si>
  <si>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</si>
  <si>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</si>
  <si>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</si>
  <si>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</si>
  <si>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</si>
  <si>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</si>
  <si>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</si>
  <si>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</si>
  <si>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</si>
  <si>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</si>
  <si>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</si>
  <si>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</si>
  <si>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</si>
  <si>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</si>
  <si>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</si>
  <si>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</si>
  <si>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</si>
  <si>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</si>
  <si>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</si>
  <si>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</si>
  <si>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</si>
  <si>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</si>
  <si>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</si>
  <si>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</si>
  <si>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</si>
  <si>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</si>
  <si>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</si>
  <si>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</si>
  <si>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</si>
  <si>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</si>
  <si>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</si>
  <si>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</si>
  <si>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</si>
  <si>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</si>
  <si>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</si>
  <si>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</si>
  <si>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</si>
  <si>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</si>
  <si>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</si>
  <si>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</si>
  <si>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</si>
  <si>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</si>
  <si>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</si>
  <si>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</si>
  <si>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</si>
  <si>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</si>
  <si>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</si>
  <si>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</si>
  <si>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</si>
  <si>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</si>
  <si>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</si>
  <si>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</si>
  <si>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</si>
  <si>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</si>
  <si>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</si>
  <si>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</si>
  <si>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</si>
  <si>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</si>
  <si>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</si>
  <si>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</si>
  <si>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</si>
  <si>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</si>
  <si>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</si>
  <si>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</si>
  <si>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</si>
  <si>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</si>
  <si>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</si>
  <si>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</si>
  <si>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</si>
  <si>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</si>
  <si>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</si>
  <si>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</si>
  <si>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</si>
  <si>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</si>
  <si>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</si>
  <si>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</si>
  <si>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</si>
  <si>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</si>
  <si>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</si>
  <si>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</si>
  <si>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</si>
  <si>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</si>
  <si>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</si>
  <si>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</si>
  <si>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</si>
  <si>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</si>
  <si>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</si>
  <si>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</si>
  <si>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</si>
  <si>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</si>
  <si>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</si>
  <si>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</si>
  <si>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</si>
  <si>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</si>
  <si>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</si>
  <si>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</si>
  <si>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</si>
  <si>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</si>
  <si>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</si>
  <si>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</si>
  <si>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</si>
  <si>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</si>
  <si>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</si>
  <si>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</si>
  <si>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</si>
  <si>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</si>
  <si>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</si>
  <si>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</si>
  <si>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</si>
  <si>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</si>
  <si>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</si>
  <si>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</si>
  <si>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</si>
  <si>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</si>
  <si>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</si>
  <si>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</si>
  <si>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</si>
  <si>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</si>
  <si>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</si>
  <si>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</si>
  <si>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</si>
  <si>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</si>
  <si>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</si>
  <si>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</si>
  <si>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</si>
  <si>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</si>
  <si>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</si>
  <si>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</si>
  <si>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</si>
  <si>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</si>
  <si>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</si>
  <si>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</si>
  <si>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</si>
  <si>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</si>
  <si>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</si>
  <si>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</si>
  <si>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</si>
  <si>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</si>
  <si>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</si>
  <si>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</si>
  <si>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</si>
  <si>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</si>
  <si>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</si>
  <si>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</si>
  <si>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</si>
  <si>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</si>
  <si>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</si>
  <si>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</si>
  <si>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</si>
  <si>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</si>
  <si>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</si>
  <si>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</si>
  <si>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</si>
  <si>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</si>
  <si>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</si>
  <si>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</si>
  <si>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</si>
  <si>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</si>
  <si>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</si>
  <si>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</si>
  <si>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</si>
  <si>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</si>
  <si>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</si>
  <si>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</si>
  <si>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</si>
  <si>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</si>
  <si>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</si>
  <si>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</si>
  <si>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</si>
  <si>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</si>
  <si>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</si>
  <si>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</si>
  <si>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</si>
  <si>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</si>
  <si>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</si>
  <si>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</si>
  <si>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</si>
  <si>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</si>
  <si>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</si>
  <si>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</si>
  <si>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</si>
  <si>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</si>
  <si>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</si>
  <si>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</si>
  <si>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</si>
  <si>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</si>
  <si>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</si>
  <si>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</si>
  <si>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</si>
  <si>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</si>
  <si>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</si>
  <si>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</si>
  <si>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</si>
  <si>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</si>
  <si>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</si>
  <si>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</si>
  <si>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</si>
  <si>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</si>
  <si>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</si>
  <si>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</si>
  <si>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</si>
  <si>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</si>
  <si>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</si>
  <si>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</si>
  <si>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</si>
  <si>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</si>
  <si>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</si>
  <si>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</si>
  <si>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</si>
  <si>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</si>
  <si>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</si>
  <si>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</si>
  <si>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</si>
  <si>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</si>
  <si>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</si>
  <si>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</si>
  <si>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</si>
  <si>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</si>
  <si>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</si>
  <si>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</si>
  <si>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</si>
  <si>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</si>
  <si>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</si>
  <si>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</si>
  <si>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</si>
  <si>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</si>
  <si>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</si>
  <si>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</si>
  <si>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</si>
  <si>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</si>
  <si>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</si>
  <si>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</si>
  <si>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</si>
  <si>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</si>
  <si>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</si>
  <si>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</si>
  <si>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</si>
  <si>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</si>
  <si>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</si>
  <si>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</si>
  <si>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</si>
  <si>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</si>
  <si>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</si>
  <si>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</si>
  <si>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</si>
  <si>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</si>
  <si>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</si>
  <si>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</si>
  <si>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</si>
  <si>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</si>
  <si>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</si>
  <si>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</si>
  <si>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</si>
  <si>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</si>
  <si>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</si>
  <si>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</si>
  <si>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</si>
  <si>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</si>
  <si>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</si>
  <si>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</si>
  <si>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</si>
  <si>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</si>
  <si>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</si>
  <si>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</si>
  <si>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</si>
  <si>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</si>
  <si>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</si>
  <si>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</si>
  <si>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</si>
  <si>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</si>
  <si>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</si>
  <si>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</si>
  <si>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</si>
  <si>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</si>
  <si>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</si>
  <si>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</si>
  <si>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</si>
  <si>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</si>
  <si>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</si>
  <si>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</si>
  <si>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</si>
  <si>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</si>
  <si>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</si>
  <si>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</si>
  <si>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</si>
  <si>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</si>
  <si>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</si>
  <si>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</si>
  <si>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</si>
  <si>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</si>
  <si>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</si>
  <si>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</si>
  <si>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</si>
  <si>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</si>
  <si>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</si>
  <si>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</si>
  <si>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</si>
  <si>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</si>
  <si>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</si>
  <si>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</si>
  <si>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</si>
  <si>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</si>
  <si>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</si>
  <si>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</si>
  <si>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</si>
  <si>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</si>
  <si>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</si>
  <si>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</si>
  <si>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</si>
  <si>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</si>
  <si>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</si>
  <si>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</si>
  <si>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</si>
  <si>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</si>
  <si>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</si>
  <si>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</si>
  <si>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</si>
  <si>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</si>
  <si>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</si>
  <si>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</si>
  <si>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</si>
  <si>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</si>
  <si>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</si>
  <si>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</si>
  <si>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</si>
  <si>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</si>
  <si>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</si>
  <si>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</si>
  <si>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</si>
  <si>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</si>
  <si>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</si>
  <si>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</si>
  <si>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</si>
  <si>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</si>
  <si>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</si>
  <si>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</si>
  <si>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</si>
  <si>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</si>
  <si>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</si>
  <si>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</si>
  <si>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</si>
  <si>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</si>
  <si>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</si>
  <si>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</si>
  <si>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</si>
  <si>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</si>
  <si>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</si>
  <si>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</si>
  <si>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</si>
  <si>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</si>
  <si>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</si>
  <si>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</si>
  <si>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</si>
  <si>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</si>
  <si>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</si>
  <si>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</si>
  <si>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</si>
  <si>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</si>
  <si>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</si>
  <si>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</si>
  <si>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</si>
  <si>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</si>
  <si>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</si>
  <si>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</si>
  <si>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</si>
  <si>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</si>
  <si>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</si>
  <si>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</si>
  <si>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</si>
  <si>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</si>
  <si>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</si>
  <si>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</si>
  <si>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</si>
  <si>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</si>
  <si>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</si>
  <si>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</si>
  <si>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</si>
  <si>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</si>
  <si>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</si>
  <si>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</si>
  <si>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</si>
  <si>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</si>
  <si>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</si>
  <si>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</si>
  <si>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</si>
  <si>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</si>
  <si>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</si>
  <si>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</si>
  <si>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</si>
  <si>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</si>
  <si>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</si>
  <si>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</si>
  <si>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</si>
  <si>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</si>
  <si>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</si>
  <si>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</si>
  <si>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</si>
  <si>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</si>
  <si>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</si>
  <si>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</si>
  <si>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</si>
  <si>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</si>
  <si>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</si>
  <si>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</si>
  <si>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</si>
  <si>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</si>
  <si>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</si>
  <si>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</si>
  <si>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</si>
  <si>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</si>
  <si>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</si>
  <si>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</si>
  <si>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</si>
  <si>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</si>
  <si>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</si>
  <si>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</si>
  <si>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</si>
  <si>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</si>
  <si>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</si>
  <si>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</si>
  <si>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</si>
  <si>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</si>
  <si>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</si>
  <si>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</si>
  <si>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</si>
  <si>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</si>
  <si>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</si>
  <si>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</si>
  <si>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</si>
  <si>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</si>
  <si>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</si>
  <si>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</si>
  <si>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</si>
  <si>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</si>
  <si>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</si>
  <si>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</si>
  <si>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</si>
  <si>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</si>
  <si>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</si>
  <si>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</si>
  <si>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</si>
  <si>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</si>
  <si>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</si>
  <si>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</si>
  <si>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</si>
  <si>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</si>
  <si>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</si>
  <si>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</si>
  <si>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</si>
  <si>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</si>
  <si>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</si>
  <si>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</si>
  <si>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</si>
  <si>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</si>
  <si>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</si>
  <si>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</si>
  <si>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</si>
  <si>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</si>
  <si>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</si>
  <si>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</si>
  <si>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</si>
  <si>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</si>
  <si>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</si>
  <si>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</si>
  <si>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</si>
  <si>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</si>
  <si>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</si>
  <si>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</si>
  <si>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</si>
  <si>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</si>
  <si>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</si>
  <si>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</si>
  <si>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</si>
  <si>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</si>
  <si>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</si>
  <si>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</si>
  <si>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</si>
  <si>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</si>
  <si>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</si>
  <si>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</si>
  <si>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</si>
  <si>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</si>
  <si>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</si>
  <si>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</si>
  <si>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</si>
  <si>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</si>
  <si>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</si>
  <si>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</si>
  <si>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</si>
  <si>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</si>
  <si>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</si>
  <si>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</si>
  <si>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</si>
  <si>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</si>
  <si>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</si>
  <si>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</si>
  <si>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</si>
  <si>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</si>
  <si>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</si>
  <si>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</si>
  <si>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</si>
  <si>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</si>
  <si>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</si>
  <si>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</si>
  <si>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</si>
  <si>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</si>
  <si>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</si>
  <si>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</si>
  <si>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</si>
  <si>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</si>
  <si>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</si>
  <si>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</si>
  <si>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</si>
  <si>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</si>
  <si>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</si>
  <si>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</si>
  <si>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</si>
  <si>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</si>
  <si>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</si>
  <si>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</si>
  <si>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</si>
  <si>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</si>
  <si>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</si>
  <si>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</si>
  <si>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</si>
  <si>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</si>
  <si>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</si>
  <si>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</si>
  <si>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</si>
  <si>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</si>
  <si>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</si>
  <si>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</si>
  <si>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</si>
  <si>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</si>
  <si>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</si>
  <si>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</si>
  <si>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</si>
  <si>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</si>
  <si>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</si>
  <si>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</si>
  <si>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</si>
  <si>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</si>
  <si>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</si>
  <si>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</si>
  <si>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</si>
  <si>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</si>
  <si>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</si>
  <si>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</si>
  <si>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</si>
  <si>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</si>
  <si>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</si>
  <si>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</si>
  <si>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</si>
  <si>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</si>
  <si>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</si>
  <si>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</si>
  <si>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</si>
  <si>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</si>
  <si>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</si>
  <si>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</si>
  <si>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</si>
  <si>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</si>
  <si>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</si>
  <si>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</si>
  <si>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</si>
  <si>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</si>
  <si>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</si>
  <si>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</si>
  <si>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</si>
  <si>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</si>
  <si>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</si>
  <si>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</si>
  <si>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</si>
  <si>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</si>
  <si>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</si>
  <si>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</si>
  <si>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</si>
  <si>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</si>
  <si>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</si>
  <si>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</si>
  <si>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</si>
  <si>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</si>
  <si>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</si>
  <si>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</si>
  <si>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</si>
  <si>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</si>
  <si>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</si>
  <si>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</si>
  <si>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</si>
  <si>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</si>
  <si>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</si>
  <si>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</si>
  <si>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</si>
  <si>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</si>
  <si>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</si>
  <si>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</si>
  <si>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</si>
  <si>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</si>
  <si>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</si>
  <si>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</si>
  <si>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</si>
  <si>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</si>
  <si>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</si>
  <si>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</si>
  <si>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</si>
  <si>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</si>
  <si>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</si>
  <si>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</si>
  <si>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</si>
  <si>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</si>
  <si>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</si>
  <si>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</si>
  <si>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</si>
  <si>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</si>
  <si>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</si>
  <si>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</si>
  <si>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</si>
  <si>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</si>
  <si>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</si>
  <si>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</si>
  <si>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</si>
  <si>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</si>
  <si>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</si>
  <si>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</si>
  <si>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</si>
  <si>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</si>
  <si>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</si>
  <si>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</si>
  <si>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</si>
  <si>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</si>
  <si>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</si>
  <si>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</si>
  <si>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</si>
  <si>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</si>
  <si>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</si>
  <si>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</si>
  <si>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</si>
  <si>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</si>
  <si>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</si>
  <si>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</si>
  <si>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</si>
  <si>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</si>
  <si>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</si>
  <si>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</si>
  <si>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</si>
  <si>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</si>
  <si>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</si>
  <si>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</si>
  <si>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</si>
  <si>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</si>
  <si>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</si>
  <si>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</si>
  <si>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</si>
  <si>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</si>
  <si>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</si>
  <si>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</si>
  <si>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</si>
  <si>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</si>
  <si>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</si>
  <si>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</si>
  <si>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</si>
  <si>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</si>
  <si>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</si>
  <si>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</si>
  <si>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</si>
  <si>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</si>
  <si>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</si>
  <si>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</si>
  <si>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</si>
  <si>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</si>
  <si>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</si>
  <si>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</si>
  <si>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</si>
  <si>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</si>
  <si>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</si>
  <si>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</si>
  <si>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</si>
  <si>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</si>
  <si>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</si>
  <si>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</si>
  <si>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</si>
  <si>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</si>
  <si>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</si>
  <si>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</si>
  <si>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</si>
  <si>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</si>
  <si>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</si>
  <si>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</si>
  <si>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</si>
  <si>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</si>
  <si>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</si>
  <si>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</si>
  <si>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</si>
  <si>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</si>
  <si>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</si>
  <si>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</si>
  <si>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</si>
  <si>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</si>
  <si>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</si>
  <si>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</si>
  <si>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</si>
  <si>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</si>
  <si>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</si>
  <si>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</si>
  <si>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</si>
  <si>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</si>
  <si>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</si>
  <si>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</si>
  <si>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</si>
  <si>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</si>
  <si>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</si>
  <si>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</si>
  <si>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</si>
  <si>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</si>
  <si>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</si>
  <si>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</si>
  <si>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</si>
  <si>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</si>
  <si>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</si>
  <si>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</si>
  <si>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</si>
  <si>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</si>
  <si>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</si>
  <si>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</si>
  <si>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</si>
  <si>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</si>
  <si>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</si>
  <si>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</si>
  <si>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</si>
  <si>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</si>
  <si>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</si>
  <si>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</si>
  <si>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</si>
  <si>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</si>
  <si>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</si>
  <si>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</si>
  <si>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</si>
  <si>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</si>
  <si>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</si>
  <si>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</si>
  <si>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</si>
  <si>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</si>
  <si>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</si>
  <si>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</si>
  <si>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</si>
  <si>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</si>
  <si>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</si>
  <si>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</si>
  <si>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</si>
  <si>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</si>
  <si>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</si>
  <si>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</si>
  <si>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</si>
  <si>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</si>
  <si>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</si>
  <si>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</si>
  <si>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</si>
  <si>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</si>
  <si>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</si>
  <si>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</si>
  <si>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</si>
  <si>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</si>
  <si>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</si>
  <si>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</si>
  <si>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</si>
  <si>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</si>
  <si>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</si>
  <si>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</si>
  <si>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</si>
  <si>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</si>
  <si>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</si>
  <si>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</si>
  <si>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</si>
  <si>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</si>
  <si>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</si>
  <si>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</si>
  <si>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</si>
  <si>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</si>
  <si>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</si>
  <si>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</si>
  <si>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</si>
  <si>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</si>
  <si>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</si>
  <si>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</si>
  <si>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</si>
  <si>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</si>
  <si>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</si>
  <si>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</si>
  <si>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</si>
  <si>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</si>
  <si>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</si>
  <si>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</si>
  <si>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</si>
  <si>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</si>
  <si>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</si>
  <si>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</si>
  <si>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</si>
  <si>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</si>
  <si>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</si>
  <si>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</si>
  <si>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</si>
  <si>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</si>
  <si>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</si>
  <si>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</si>
  <si>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</si>
  <si>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</si>
  <si>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</si>
  <si>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</si>
  <si>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</si>
  <si>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</si>
  <si>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</si>
  <si>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</si>
  <si>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</si>
  <si>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</si>
  <si>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</si>
  <si>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</si>
  <si>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</si>
  <si>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</si>
  <si>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</si>
  <si>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</si>
  <si>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</si>
  <si>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</si>
  <si>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</si>
  <si>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</si>
  <si>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</si>
  <si>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</si>
  <si>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</si>
  <si>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</si>
  <si>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</si>
  <si>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</si>
  <si>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</si>
  <si>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</si>
  <si>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</si>
  <si>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</si>
  <si>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</si>
  <si>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</si>
  <si>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</si>
  <si>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</si>
  <si>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</si>
  <si>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</si>
  <si>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</si>
  <si>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</si>
  <si>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</si>
  <si>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</si>
  <si>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</si>
  <si>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</si>
  <si>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</si>
  <si>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</si>
  <si>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</si>
  <si>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</si>
  <si>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</si>
  <si>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</si>
  <si>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</si>
  <si>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</si>
  <si>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</si>
  <si>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</si>
  <si>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</si>
  <si>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</si>
  <si>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</si>
  <si>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</si>
  <si>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</si>
  <si>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</si>
  <si>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</si>
  <si>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</si>
  <si>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</si>
  <si>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</si>
  <si>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</si>
  <si>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</si>
  <si>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</si>
  <si>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</si>
  <si>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</si>
  <si>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</si>
  <si>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</si>
  <si>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</si>
  <si>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</si>
  <si>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</si>
  <si>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</si>
  <si>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</si>
  <si>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</si>
  <si>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</si>
  <si>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</si>
  <si>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</si>
  <si>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</si>
  <si>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</si>
  <si>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</si>
  <si>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</si>
  <si>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</si>
  <si>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</si>
  <si>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</si>
  <si>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</si>
  <si>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</si>
  <si>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</si>
  <si>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</si>
  <si>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</si>
  <si>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</si>
  <si>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</si>
  <si>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</si>
  <si>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</si>
  <si>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</si>
  <si>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</si>
  <si>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</si>
  <si>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</si>
  <si>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</si>
  <si>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</si>
  <si>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</si>
  <si>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</si>
  <si>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</si>
  <si>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</si>
  <si>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</si>
  <si>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</si>
  <si>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</si>
  <si>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</si>
  <si>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</si>
  <si>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</si>
  <si>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</si>
  <si>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</si>
  <si>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</si>
  <si>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</si>
  <si>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</si>
  <si>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</si>
  <si>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</si>
  <si>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</si>
  <si>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</si>
  <si>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</si>
  <si>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</si>
  <si>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</si>
  <si>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</si>
  <si>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</si>
  <si>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</si>
  <si>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</si>
  <si>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</si>
  <si>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</si>
  <si>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</si>
  <si>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</si>
  <si>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</si>
  <si>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</si>
  <si>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</si>
  <si>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</si>
  <si>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</si>
  <si>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</si>
  <si>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</si>
  <si>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</si>
  <si>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</si>
  <si>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</si>
  <si>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</si>
  <si>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</si>
  <si>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</si>
  <si>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</si>
  <si>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</si>
  <si>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</si>
  <si>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</si>
  <si>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</si>
  <si>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</si>
  <si>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</si>
  <si>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</si>
  <si>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</si>
  <si>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</si>
  <si>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</si>
  <si>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</si>
  <si>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</si>
  <si>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</si>
  <si>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</si>
  <si>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</si>
  <si>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</si>
  <si>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</si>
  <si>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</si>
  <si>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</si>
  <si>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</si>
  <si>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</si>
  <si>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</si>
  <si>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</si>
  <si>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</si>
  <si>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</si>
  <si>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</si>
  <si>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</si>
  <si>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</si>
  <si>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</si>
  <si>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</si>
  <si>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</si>
  <si>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</si>
  <si>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</si>
  <si>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</si>
  <si>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</si>
  <si>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</si>
  <si>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</si>
  <si>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</si>
  <si>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</si>
  <si>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</si>
  <si>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</si>
  <si>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</si>
  <si>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</si>
  <si>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</si>
  <si>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</si>
  <si>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</si>
  <si>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</si>
  <si>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</si>
  <si>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</si>
  <si>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</si>
  <si>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</si>
  <si>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</si>
  <si>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</si>
  <si>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</si>
  <si>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</si>
  <si>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</si>
  <si>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</si>
  <si>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</si>
  <si>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</si>
  <si>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</si>
  <si>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</si>
  <si>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</si>
  <si>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</si>
  <si>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</si>
  <si>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</si>
  <si>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</si>
  <si>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</si>
  <si>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</si>
  <si>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</si>
  <si>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</si>
  <si>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</si>
  <si>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</si>
  <si>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</si>
  <si>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</si>
  <si>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</si>
  <si>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</si>
  <si>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</si>
  <si>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</si>
  <si>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</si>
  <si>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</si>
  <si>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</si>
  <si>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</si>
  <si>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</si>
  <si>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</si>
  <si>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</si>
  <si>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</si>
  <si>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</si>
  <si>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</si>
  <si>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</si>
  <si>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</si>
  <si>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</si>
  <si>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</si>
  <si>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</si>
  <si>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</si>
  <si>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</si>
  <si>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</si>
  <si>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</si>
  <si>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</si>
  <si>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</si>
  <si>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</si>
  <si>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</si>
  <si>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</si>
  <si>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</si>
  <si>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</si>
  <si>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</si>
  <si>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</si>
  <si>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</si>
  <si>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</si>
  <si>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</si>
  <si>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</si>
  <si>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</si>
  <si>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</si>
  <si>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</si>
  <si>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</si>
  <si>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</si>
  <si>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</si>
  <si>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</si>
  <si>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</si>
  <si>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</si>
  <si>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</si>
  <si>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</si>
  <si>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</si>
  <si>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</si>
  <si>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</si>
  <si>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</si>
  <si>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</si>
  <si>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</si>
  <si>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</si>
  <si>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</si>
  <si>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</si>
  <si>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</si>
  <si>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</si>
  <si>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</si>
  <si>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</si>
  <si>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</si>
  <si>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</si>
  <si>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</si>
  <si>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</si>
  <si>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</si>
  <si>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</si>
  <si>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</si>
  <si>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</si>
  <si>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</si>
  <si>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</si>
  <si>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</si>
  <si>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</si>
  <si>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</si>
  <si>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</si>
  <si>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</si>
  <si>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</si>
  <si>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</si>
  <si>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</si>
  <si>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</si>
  <si>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</si>
  <si>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</si>
  <si>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</si>
  <si>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</si>
  <si>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</si>
  <si>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</si>
  <si>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</si>
  <si>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</si>
  <si>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</si>
  <si>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</si>
  <si>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</si>
  <si>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</si>
  <si>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</si>
  <si>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</si>
  <si>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</si>
  <si>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</si>
  <si>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</si>
  <si>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</si>
  <si>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</si>
  <si>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</si>
  <si>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</si>
  <si>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</si>
  <si>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</si>
  <si>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</si>
  <si>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</si>
  <si>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</si>
  <si>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</si>
  <si>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</si>
  <si>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</si>
  <si>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</si>
  <si>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</si>
  <si>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</si>
  <si>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</si>
  <si>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</si>
  <si>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</si>
  <si>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</si>
  <si>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</si>
  <si>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</si>
  <si>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</si>
  <si>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</si>
  <si>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</si>
  <si>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</si>
  <si>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</si>
  <si>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</si>
  <si>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</si>
  <si>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</si>
  <si>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</si>
  <si>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</si>
  <si>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</si>
  <si>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</si>
  <si>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</si>
  <si>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</si>
  <si>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</si>
  <si>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</si>
  <si>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</si>
  <si>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</si>
  <si>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</si>
  <si>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</si>
  <si>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</si>
  <si>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</si>
  <si>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</si>
  <si>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</si>
  <si>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</si>
  <si>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</si>
  <si>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</si>
  <si>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</si>
  <si>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</si>
  <si>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</si>
  <si>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</si>
  <si>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</si>
  <si>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</si>
  <si>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</si>
  <si>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</si>
  <si>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</si>
  <si>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</si>
  <si>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</si>
  <si>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</si>
  <si>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</si>
  <si>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</si>
  <si>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</si>
  <si>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</si>
  <si>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</si>
  <si>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</si>
  <si>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</si>
  <si>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</si>
  <si>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</si>
  <si>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</si>
  <si>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</si>
  <si>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</si>
  <si>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</si>
  <si>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</si>
  <si>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</si>
  <si>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</si>
  <si>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</si>
  <si>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</si>
  <si>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</si>
  <si>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</si>
  <si>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</si>
  <si>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</si>
  <si>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</si>
  <si>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</si>
  <si>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</si>
  <si>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</si>
  <si>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</si>
  <si>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</si>
  <si>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</si>
  <si>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</si>
  <si>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</si>
  <si>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</si>
  <si>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</si>
  <si>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</si>
  <si>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</si>
  <si>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</si>
  <si>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</si>
  <si>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</si>
  <si>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</si>
  <si>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</si>
  <si>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</si>
  <si>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</si>
  <si>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</si>
  <si>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</si>
  <si>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</si>
  <si>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</si>
  <si>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</si>
  <si>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</si>
  <si>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</si>
  <si>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</si>
  <si>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</si>
  <si>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</si>
  <si>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</si>
  <si>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</si>
  <si>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</si>
  <si>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</si>
  <si>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</si>
  <si>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</si>
  <si>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</si>
  <si>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</si>
  <si>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</si>
  <si>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</si>
  <si>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</si>
  <si>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</si>
  <si>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</si>
  <si>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</si>
  <si>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</si>
  <si>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</si>
  <si>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</si>
  <si>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</si>
  <si>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</si>
  <si>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</si>
  <si>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</si>
  <si>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</si>
  <si>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</si>
  <si>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</si>
  <si>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</si>
  <si>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</si>
  <si>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</si>
  <si>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</si>
  <si>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</si>
  <si>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</si>
  <si>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</si>
  <si>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</si>
  <si>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</si>
  <si>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</si>
  <si>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</si>
  <si>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</si>
  <si>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</si>
  <si>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</si>
  <si>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</si>
  <si>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</si>
  <si>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</si>
  <si>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</si>
  <si>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</si>
  <si>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</si>
  <si>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</si>
  <si>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</si>
  <si>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</si>
  <si>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</si>
  <si>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</si>
  <si>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</si>
  <si>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</si>
  <si>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</si>
  <si>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</si>
  <si>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</si>
  <si>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</si>
  <si>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</si>
  <si>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</si>
  <si>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</si>
  <si>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</si>
  <si>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</si>
  <si>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</si>
  <si>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</si>
  <si>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</si>
  <si>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</si>
  <si>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</si>
  <si>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</si>
  <si>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</si>
  <si>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</si>
  <si>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</si>
  <si>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</si>
  <si>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</si>
  <si>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</si>
  <si>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</si>
  <si>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</si>
  <si>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</si>
  <si>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</si>
  <si>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</si>
  <si>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</si>
  <si>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</si>
  <si>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</si>
  <si>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</si>
  <si>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</si>
  <si>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</si>
  <si>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</si>
  <si>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</si>
  <si>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</si>
  <si>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</si>
  <si>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</si>
  <si>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</si>
  <si>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</si>
  <si>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</si>
  <si>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</si>
  <si>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</si>
  <si>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</si>
  <si>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</si>
  <si>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</si>
  <si>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</si>
  <si>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</si>
  <si>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</si>
  <si>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</si>
  <si>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</si>
  <si>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</si>
  <si>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</si>
  <si>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</si>
  <si>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</si>
  <si>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</si>
  <si>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</si>
  <si>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</si>
  <si>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</si>
  <si>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</si>
  <si>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</si>
  <si>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</si>
  <si>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</si>
  <si>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</si>
  <si>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</si>
  <si>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</si>
  <si>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</si>
  <si>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</si>
  <si>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</si>
  <si>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</si>
  <si>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</si>
  <si>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</si>
  <si>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</si>
  <si>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</si>
  <si>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</si>
  <si>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</si>
  <si>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</si>
  <si>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</si>
  <si>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</si>
  <si>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</si>
  <si>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</si>
  <si>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</si>
  <si>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</si>
  <si>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</si>
  <si>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</si>
  <si>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</si>
  <si>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</si>
  <si>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</si>
  <si>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</si>
  <si>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</si>
  <si>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</si>
  <si>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</si>
  <si>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</si>
  <si>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</si>
  <si>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</si>
  <si>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</si>
  <si>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</si>
  <si>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</si>
  <si>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</si>
  <si>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</si>
  <si>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</si>
  <si>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</si>
  <si>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</si>
  <si>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</si>
  <si>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</si>
  <si>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</si>
  <si>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</si>
  <si>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</si>
  <si>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</si>
  <si>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</si>
  <si>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</si>
  <si>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</si>
  <si>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</si>
  <si>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</si>
  <si>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</si>
  <si>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</si>
  <si>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</si>
  <si>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</si>
  <si>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</si>
  <si>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</si>
  <si>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</si>
  <si>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</si>
  <si>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</si>
  <si>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</si>
  <si>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</si>
  <si>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</si>
  <si>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</si>
  <si>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</si>
  <si>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</si>
  <si>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</si>
  <si>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</si>
  <si>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</si>
  <si>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</si>
  <si>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</si>
  <si>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</si>
  <si>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</si>
  <si>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</si>
  <si>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</si>
  <si>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</si>
  <si>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</si>
  <si>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</si>
  <si>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</si>
  <si>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</si>
  <si>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</si>
  <si>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</si>
  <si>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</si>
  <si>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</si>
  <si>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</si>
  <si>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</si>
  <si>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</si>
  <si>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</si>
  <si>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</si>
  <si>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</si>
  <si>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</si>
  <si>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</si>
  <si>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</si>
  <si>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</si>
  <si>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</si>
  <si>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</si>
  <si>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</si>
  <si>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</si>
  <si>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</si>
  <si>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</si>
  <si>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</si>
  <si>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</si>
  <si>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</si>
  <si>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</si>
  <si>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</si>
  <si>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</si>
  <si>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</si>
  <si>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</si>
  <si>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</si>
  <si>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</si>
  <si>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</si>
  <si>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</si>
  <si>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</si>
  <si>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</si>
  <si>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</si>
  <si>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</si>
  <si>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</si>
  <si>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</si>
  <si>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</si>
  <si>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</si>
  <si>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</si>
  <si>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</si>
  <si>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</si>
  <si>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</si>
  <si>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</si>
  <si>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</si>
  <si>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</si>
  <si>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</si>
  <si>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</si>
  <si>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</si>
  <si>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</si>
  <si>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</si>
  <si>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</si>
  <si>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</si>
  <si>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</si>
  <si>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</si>
  <si>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</si>
  <si>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</si>
  <si>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</si>
  <si>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</si>
  <si>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</si>
  <si>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</si>
  <si>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</si>
  <si>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</si>
  <si>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</si>
  <si>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</si>
  <si>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</si>
  <si>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</si>
  <si>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</si>
  <si>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</si>
  <si>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</si>
  <si>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</si>
  <si>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</si>
  <si>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</si>
  <si>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</si>
  <si>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</si>
  <si>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</si>
  <si>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</si>
  <si>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</si>
  <si>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</si>
  <si>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</si>
  <si>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</si>
  <si>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</si>
  <si>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</si>
  <si>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</si>
  <si>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</si>
  <si>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</si>
  <si>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</si>
  <si>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</si>
  <si>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</si>
  <si>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</si>
  <si>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</si>
  <si>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</si>
  <si>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</si>
  <si>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</si>
  <si>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</si>
  <si>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</si>
  <si>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</si>
  <si>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</si>
  <si>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</si>
  <si>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</si>
  <si>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</si>
  <si>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</si>
  <si>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</si>
  <si>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</si>
  <si>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</si>
  <si>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</si>
  <si>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</si>
  <si>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</si>
  <si>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</si>
  <si>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</si>
  <si>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</si>
  <si>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</si>
  <si>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</si>
  <si>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</si>
  <si>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</si>
  <si>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</si>
  <si>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</si>
  <si>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</si>
  <si>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</si>
  <si>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</si>
  <si>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</si>
  <si>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</si>
  <si>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</si>
  <si>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</si>
  <si>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</si>
  <si>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</si>
  <si>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</si>
  <si>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</si>
  <si>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</si>
  <si>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</si>
  <si>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</si>
  <si>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</si>
  <si>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</si>
  <si>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</si>
  <si>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</si>
  <si>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</si>
  <si>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</si>
  <si>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</si>
  <si>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</si>
  <si>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</si>
  <si>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</si>
  <si>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</si>
  <si>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</si>
  <si>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</si>
  <si>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</si>
  <si>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</si>
  <si>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</si>
  <si>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</si>
  <si>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</si>
  <si>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</si>
  <si>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</si>
  <si>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</si>
  <si>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</si>
  <si>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</si>
  <si>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</si>
  <si>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</si>
  <si>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</si>
  <si>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</si>
  <si>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</si>
  <si>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</si>
  <si>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</si>
  <si>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</si>
  <si>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</si>
  <si>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</si>
  <si>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</si>
  <si>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</si>
  <si>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</si>
  <si>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</si>
  <si>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</si>
  <si>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</si>
  <si>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</si>
  <si>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</si>
  <si>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</si>
  <si>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</si>
  <si>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</si>
  <si>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</si>
  <si>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</si>
  <si>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</si>
  <si>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</si>
  <si>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</si>
  <si>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</si>
  <si>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</si>
  <si>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</si>
  <si>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</si>
  <si>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</si>
  <si>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</si>
  <si>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</si>
  <si>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</si>
  <si>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</si>
  <si>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</si>
  <si>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</si>
  <si>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</si>
  <si>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</si>
  <si>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</si>
  <si>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</si>
  <si>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</si>
  <si>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</si>
  <si>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</si>
  <si>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</si>
  <si>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</si>
  <si>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</si>
  <si>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</si>
  <si>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</si>
  <si>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</si>
  <si>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</si>
  <si>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</si>
  <si>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</si>
  <si>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</si>
  <si>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</si>
  <si>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</si>
  <si>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</si>
  <si>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</si>
  <si>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</si>
  <si>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</si>
  <si>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</si>
  <si>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</si>
  <si>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</si>
  <si>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</si>
  <si>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</si>
  <si>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</si>
  <si>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</si>
  <si>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</si>
  <si>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</si>
  <si>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</si>
  <si>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</si>
  <si>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</si>
  <si>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</si>
  <si>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</si>
  <si>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</si>
  <si>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</si>
  <si>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</si>
  <si>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</si>
  <si>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</si>
  <si>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</si>
  <si>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</si>
  <si>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</si>
  <si>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</si>
  <si>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</si>
  <si>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</si>
  <si>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</si>
  <si>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</si>
  <si>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</si>
  <si>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</si>
  <si>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</si>
  <si>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</si>
  <si>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</si>
  <si>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</si>
  <si>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</si>
  <si>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</si>
  <si>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</si>
  <si>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</si>
  <si>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</si>
  <si>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</si>
  <si>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</si>
  <si>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</si>
  <si>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</si>
  <si>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</si>
  <si>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</si>
  <si>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</si>
  <si>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</si>
  <si>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</si>
  <si>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</si>
  <si>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</si>
  <si>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</si>
  <si>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</si>
  <si>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</si>
  <si>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</si>
  <si>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</si>
  <si>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</si>
  <si>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</si>
  <si>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</si>
  <si>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</si>
  <si>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</si>
  <si>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</si>
  <si>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</si>
  <si>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</si>
  <si>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</si>
  <si>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</si>
  <si>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</si>
  <si>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</si>
  <si>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</si>
  <si>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</si>
  <si>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</si>
  <si>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</si>
  <si>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</si>
  <si>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</si>
  <si>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</si>
  <si>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</si>
  <si>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</si>
  <si>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</si>
  <si>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</si>
  <si>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</si>
  <si>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</si>
  <si>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</si>
  <si>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</si>
  <si>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</si>
  <si>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</si>
  <si>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</si>
  <si>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</si>
  <si>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</si>
  <si>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</si>
  <si>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</si>
  <si>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</si>
  <si>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</si>
  <si>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</si>
  <si>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</si>
  <si>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</si>
  <si>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</si>
  <si>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</si>
  <si>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</si>
  <si>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</si>
  <si>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</si>
  <si>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</si>
  <si>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</si>
  <si>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</si>
  <si>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</si>
  <si>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</si>
  <si>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</si>
  <si>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</si>
  <si>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</si>
  <si>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</si>
  <si>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</si>
  <si>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</si>
  <si>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</si>
  <si>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</si>
  <si>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</si>
  <si>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</si>
  <si>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</si>
  <si>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</si>
  <si>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</si>
  <si>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</si>
  <si>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</si>
  <si>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</si>
  <si>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</si>
  <si>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</si>
  <si>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</si>
  <si>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</si>
  <si>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</si>
  <si>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</si>
  <si>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</si>
  <si>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</si>
  <si>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</si>
  <si>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</si>
  <si>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</si>
  <si>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</si>
  <si>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</si>
  <si>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</si>
  <si>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</si>
  <si>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</si>
  <si>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</si>
  <si>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</si>
  <si>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</si>
  <si>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</si>
  <si>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</si>
  <si>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</si>
  <si>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</si>
  <si>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</si>
  <si>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</si>
  <si>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</si>
  <si>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</si>
  <si>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</si>
  <si>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</si>
  <si>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</si>
  <si>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</si>
  <si>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</si>
  <si>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</si>
  <si>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</si>
  <si>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</si>
  <si>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</si>
  <si>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</si>
  <si>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</si>
  <si>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</si>
  <si>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</si>
  <si>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</si>
  <si>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</si>
  <si>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</si>
  <si>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</si>
  <si>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</si>
  <si>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</si>
  <si>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</si>
  <si>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</si>
  <si>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</si>
  <si>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</si>
  <si>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</si>
  <si>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</si>
  <si>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</si>
  <si>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</si>
  <si>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</si>
  <si>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</si>
  <si>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</si>
  <si>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</si>
  <si>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</si>
  <si>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</si>
  <si>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</si>
  <si>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</si>
  <si>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</si>
  <si>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</si>
  <si>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</si>
  <si>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</si>
  <si>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</si>
  <si>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</si>
  <si>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</si>
  <si>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</si>
  <si>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</si>
  <si>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</si>
  <si>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</si>
  <si>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</si>
  <si>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</si>
  <si>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</si>
  <si>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</si>
  <si>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</si>
  <si>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</si>
  <si>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</si>
  <si>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</si>
  <si>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</si>
  <si>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</si>
  <si>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</si>
  <si>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</si>
  <si>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</si>
  <si>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</si>
  <si>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</si>
  <si>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</si>
  <si>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</si>
  <si>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</si>
  <si>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</si>
  <si>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</si>
  <si>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</si>
  <si>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</si>
  <si>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</si>
  <si>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</si>
  <si>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</si>
  <si>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</si>
  <si>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</si>
  <si>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</si>
  <si>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</si>
  <si>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</si>
  <si>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</si>
  <si>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</si>
  <si>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</si>
  <si>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</si>
  <si>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</si>
  <si>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</si>
  <si>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</si>
  <si>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</si>
  <si>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</si>
  <si>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</si>
  <si>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</si>
  <si>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</si>
  <si>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</si>
  <si>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</si>
  <si>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</si>
  <si>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</si>
  <si>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</si>
  <si>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</si>
  <si>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</si>
  <si>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</si>
  <si>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</si>
  <si>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</si>
  <si>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</si>
  <si>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</si>
  <si>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</si>
  <si>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</si>
  <si>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</si>
  <si>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</si>
  <si>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</si>
  <si>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</si>
  <si>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</si>
  <si>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</si>
  <si>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</si>
  <si>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</si>
  <si>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</si>
  <si>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</si>
  <si>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</si>
  <si>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</si>
  <si>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</si>
  <si>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</si>
  <si>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</si>
  <si>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</si>
  <si>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</si>
  <si>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</si>
  <si>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</si>
  <si>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</si>
  <si>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</si>
  <si>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</si>
  <si>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</si>
  <si>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</si>
  <si>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</si>
  <si>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</si>
  <si>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</si>
  <si>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</si>
  <si>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</si>
  <si>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</si>
  <si>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</si>
  <si>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</si>
  <si>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</si>
  <si>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</si>
  <si>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</si>
  <si>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</si>
  <si>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</si>
  <si>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</si>
  <si>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</si>
  <si>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</si>
  <si>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</si>
  <si>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</si>
  <si>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</si>
  <si>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</si>
  <si>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</si>
  <si>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</si>
  <si>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</si>
  <si>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</si>
  <si>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</si>
  <si>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</si>
  <si>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</si>
  <si>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</si>
  <si>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</si>
  <si>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</si>
  <si>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</si>
  <si>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</si>
  <si>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</si>
  <si>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</si>
  <si>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</si>
  <si>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</si>
  <si>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</si>
  <si>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</si>
  <si>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</si>
  <si>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</si>
  <si>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</si>
  <si>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</si>
  <si>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</si>
  <si>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</si>
  <si>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</si>
  <si>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</si>
  <si>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</si>
  <si>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</si>
  <si>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</si>
  <si>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</si>
  <si>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</si>
  <si>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</si>
  <si>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</si>
  <si>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</si>
  <si>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</si>
  <si>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</si>
  <si>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</si>
  <si>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</si>
  <si>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</si>
  <si>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</si>
  <si>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</si>
  <si>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</si>
  <si>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</si>
  <si>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</si>
  <si>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</si>
  <si>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</si>
  <si>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</si>
  <si>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</si>
  <si>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</si>
  <si>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</si>
  <si>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</si>
  <si>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</si>
  <si>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</si>
  <si>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</si>
  <si>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</si>
  <si>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</si>
  <si>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</si>
  <si>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</si>
  <si>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</si>
  <si>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</si>
  <si>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</si>
  <si>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</si>
  <si>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</si>
  <si>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</si>
  <si>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</si>
  <si>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</si>
  <si>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</si>
  <si>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</si>
  <si>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</si>
  <si>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</si>
  <si>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</si>
  <si>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</si>
  <si>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</si>
  <si>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</si>
  <si>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</si>
  <si>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</si>
  <si>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</si>
  <si>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</si>
  <si>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</si>
  <si>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</si>
  <si>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</si>
  <si>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</si>
  <si>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</si>
  <si>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</si>
  <si>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</si>
  <si>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</si>
  <si>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</si>
  <si>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</si>
  <si>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</si>
  <si>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</si>
  <si>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</si>
  <si>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</si>
  <si>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</si>
  <si>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</si>
  <si>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</si>
  <si>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</si>
  <si>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</si>
  <si>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</si>
  <si>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</si>
  <si>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</si>
  <si>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</si>
  <si>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</si>
  <si>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</si>
  <si>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</si>
  <si>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</si>
  <si>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</si>
  <si>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</si>
  <si>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</si>
  <si>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</si>
  <si>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</si>
  <si>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</si>
  <si>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</si>
  <si>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</si>
  <si>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</si>
  <si>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</si>
  <si>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</si>
  <si>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</si>
  <si>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</si>
  <si>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</si>
  <si>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</si>
  <si>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</si>
  <si>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</si>
  <si>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</si>
  <si>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</si>
  <si>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</si>
  <si>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</si>
  <si>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</si>
  <si>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</si>
  <si>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</si>
  <si>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</si>
  <si>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</si>
  <si>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</si>
  <si>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</si>
  <si>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</si>
  <si>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</si>
  <si>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</si>
  <si>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</si>
  <si>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</si>
  <si>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</si>
  <si>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</si>
  <si>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</si>
  <si>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</si>
  <si>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</si>
  <si>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</si>
  <si>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</si>
  <si>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</si>
  <si>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</si>
  <si>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</si>
  <si>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</si>
  <si>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</si>
  <si>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</si>
  <si>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</si>
  <si>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</si>
  <si>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</si>
  <si>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</si>
  <si>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</si>
  <si>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</si>
  <si>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</si>
  <si>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</si>
  <si>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</si>
  <si>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</si>
  <si>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</si>
  <si>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</si>
  <si>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</si>
  <si>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</si>
  <si>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</si>
  <si>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</si>
  <si>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</si>
  <si>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</si>
  <si>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</si>
  <si>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</si>
  <si>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</si>
  <si>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</si>
  <si>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</si>
  <si>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</si>
  <si>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</si>
  <si>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</si>
  <si>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</si>
  <si>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</si>
  <si>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</si>
  <si>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</si>
  <si>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</si>
  <si>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</si>
  <si>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</si>
  <si>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</si>
  <si>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</si>
  <si>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</si>
  <si>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</si>
  <si>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</si>
  <si>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</si>
  <si>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</si>
  <si>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</si>
  <si>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</si>
  <si>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</si>
  <si>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</si>
  <si>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</si>
  <si>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</si>
  <si>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</si>
  <si>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</si>
  <si>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</si>
  <si>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</si>
  <si>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</si>
  <si>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</si>
  <si>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</si>
  <si>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</si>
  <si>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</si>
  <si>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</si>
  <si>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</si>
  <si>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</si>
  <si>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</si>
  <si>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</si>
  <si>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</si>
  <si>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</si>
  <si>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</si>
  <si>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</si>
  <si>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</si>
  <si>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</si>
  <si>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</si>
  <si>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</si>
  <si>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</si>
  <si>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</si>
  <si>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</si>
  <si>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</si>
  <si>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</si>
  <si>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</si>
  <si>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</si>
  <si>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</si>
  <si>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</si>
  <si>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</si>
  <si>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</si>
  <si>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</si>
  <si>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</si>
  <si>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</si>
  <si>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</si>
  <si>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</si>
  <si>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</si>
  <si>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</si>
  <si>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</si>
  <si>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</si>
  <si>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</si>
  <si>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</si>
  <si>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</si>
  <si>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</si>
  <si>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</si>
  <si>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</si>
  <si>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</si>
  <si>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</si>
  <si>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</si>
  <si>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</si>
  <si>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</si>
  <si>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</si>
  <si>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</si>
  <si>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</si>
  <si>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</si>
  <si>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</si>
  <si>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</si>
  <si>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</si>
  <si>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</si>
  <si>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</si>
  <si>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</si>
  <si>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</si>
  <si>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</si>
  <si>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</si>
  <si>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</si>
  <si>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</si>
  <si>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</si>
  <si>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</si>
  <si>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</si>
  <si>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</si>
  <si>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</si>
  <si>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</si>
  <si>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</si>
  <si>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</si>
  <si>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</si>
  <si>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</si>
  <si>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</si>
  <si>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</si>
  <si>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</si>
  <si>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</si>
  <si>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</si>
  <si>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</si>
  <si>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</si>
  <si>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</si>
  <si>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</si>
  <si>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</si>
  <si>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</si>
  <si>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</si>
  <si>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</si>
  <si>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</si>
  <si>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</si>
  <si>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</si>
  <si>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</si>
  <si>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</si>
  <si>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</si>
  <si>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</si>
  <si>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</si>
  <si>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</si>
  <si>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</si>
  <si>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</si>
  <si>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</si>
  <si>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</si>
  <si>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</si>
  <si>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</si>
  <si>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</si>
  <si>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</si>
  <si>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</si>
  <si>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</si>
  <si>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</si>
  <si>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</si>
  <si>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</si>
  <si>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</si>
  <si>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</si>
  <si>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</si>
  <si>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</si>
  <si>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</si>
  <si>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</si>
  <si>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</si>
  <si>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</si>
  <si>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</si>
  <si>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</si>
  <si>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</si>
  <si>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</si>
  <si>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</si>
  <si>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</si>
  <si>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</si>
  <si>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</si>
  <si>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</si>
  <si>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</si>
  <si>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</si>
  <si>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</si>
  <si>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</si>
  <si>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</si>
  <si>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</si>
  <si>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</si>
  <si>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</si>
  <si>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</si>
  <si>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</si>
  <si>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</si>
  <si>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</si>
  <si>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</si>
  <si>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</si>
  <si>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</si>
  <si>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</si>
  <si>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</si>
  <si>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</si>
  <si>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</si>
  <si>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</si>
  <si>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</si>
  <si>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</si>
  <si>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</si>
  <si>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</si>
  <si>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</si>
  <si>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</si>
  <si>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</si>
  <si>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</si>
  <si>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</si>
  <si>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</si>
  <si>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</si>
  <si>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</si>
  <si>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</si>
  <si>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</si>
  <si>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</si>
  <si>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</si>
  <si>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</si>
  <si>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</si>
  <si>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</si>
  <si>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</si>
  <si>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</si>
  <si>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</si>
  <si>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</si>
  <si>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</si>
  <si>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</si>
  <si>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</si>
  <si>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</si>
  <si>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</si>
  <si>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</si>
  <si>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</si>
  <si>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</si>
  <si>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</si>
  <si>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</si>
  <si>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</si>
  <si>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</si>
  <si>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</si>
  <si>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</si>
  <si>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</si>
  <si>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</si>
  <si>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</si>
  <si>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</si>
  <si>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</si>
  <si>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</si>
  <si>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</si>
  <si>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</si>
  <si>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</si>
  <si>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</si>
  <si>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</si>
  <si>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</si>
  <si>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</si>
  <si>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</si>
  <si>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</si>
  <si>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</si>
  <si>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</si>
  <si>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</si>
  <si>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</si>
  <si>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</si>
  <si>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</si>
  <si>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</si>
  <si>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</si>
  <si>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</si>
  <si>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</si>
  <si>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</si>
  <si>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</si>
  <si>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</si>
  <si>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</si>
  <si>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</si>
  <si>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</si>
  <si>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</si>
  <si>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</si>
  <si>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</si>
  <si>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</si>
  <si>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</si>
  <si>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</si>
  <si>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</si>
  <si>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</si>
  <si>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</si>
  <si>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</si>
  <si>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</si>
  <si>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</si>
  <si>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</si>
  <si>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</si>
  <si>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</si>
  <si>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</si>
  <si>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</si>
  <si>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</si>
  <si>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</si>
  <si>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</si>
  <si>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</si>
  <si>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</si>
  <si>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</si>
  <si>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</si>
  <si>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</si>
  <si>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</si>
  <si>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</si>
  <si>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</si>
  <si>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</si>
  <si>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</si>
  <si>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</si>
  <si>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</si>
  <si>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</si>
  <si>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</si>
  <si>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</si>
  <si>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</si>
  <si>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</si>
  <si>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</si>
  <si>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</si>
  <si>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</si>
  <si>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</si>
  <si>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</si>
  <si>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</si>
  <si>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</si>
  <si>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</si>
  <si>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</si>
  <si>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</si>
  <si>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</si>
  <si>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</si>
  <si>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</si>
  <si>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</si>
  <si>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</si>
  <si>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</si>
  <si>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</si>
  <si>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</si>
  <si>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</si>
  <si>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</si>
  <si>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</si>
  <si>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</si>
  <si>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</si>
  <si>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</si>
  <si>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</si>
  <si>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</si>
  <si>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</si>
  <si>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</si>
  <si>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</si>
  <si>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</si>
  <si>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</si>
  <si>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</si>
  <si>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</si>
  <si>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</si>
  <si>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</si>
  <si>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</si>
  <si>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</si>
  <si>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</si>
  <si>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</si>
  <si>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</si>
  <si>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</si>
  <si>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</si>
  <si>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</si>
  <si>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</si>
  <si>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</si>
  <si>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</si>
  <si>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</si>
  <si>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</si>
  <si>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</si>
  <si>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</si>
  <si>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</si>
  <si>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</si>
  <si>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</si>
  <si>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</si>
  <si>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</si>
  <si>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</si>
  <si>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</si>
  <si>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</si>
  <si>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</si>
  <si>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</si>
  <si>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</si>
  <si>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</si>
  <si>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</si>
  <si>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</si>
  <si>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</si>
  <si>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</si>
  <si>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</si>
  <si>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</si>
  <si>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</si>
  <si>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</si>
  <si>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</si>
  <si>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</si>
  <si>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</si>
  <si>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</si>
  <si>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</si>
  <si>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</si>
  <si>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</si>
  <si>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</si>
  <si>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</si>
  <si>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</si>
  <si>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</si>
  <si>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</si>
  <si>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</si>
  <si>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</si>
  <si>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</si>
  <si>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</si>
  <si>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</si>
  <si>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</si>
  <si>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</si>
  <si>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</si>
  <si>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</si>
  <si>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</si>
  <si>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</si>
  <si>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</si>
  <si>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</si>
  <si>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</si>
  <si>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</si>
  <si>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</si>
  <si>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</si>
  <si>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</si>
  <si>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</si>
  <si>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</si>
  <si>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</si>
  <si>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</si>
  <si>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</si>
  <si>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</si>
  <si>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</si>
  <si>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</si>
  <si>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</si>
  <si>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</si>
  <si>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</si>
  <si>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</si>
  <si>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</si>
  <si>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</si>
  <si>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</si>
  <si>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</si>
  <si>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</si>
  <si>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</si>
  <si>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</si>
  <si>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</si>
  <si>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</si>
  <si>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</si>
  <si>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</si>
  <si>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</si>
  <si>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</si>
  <si>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</si>
  <si>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</si>
  <si>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</si>
  <si>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</si>
  <si>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</si>
  <si>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</si>
  <si>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</si>
  <si>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</si>
  <si>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</si>
  <si>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</si>
  <si>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</si>
  <si>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</si>
  <si>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</si>
  <si>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</si>
  <si>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</si>
  <si>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</si>
  <si>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</si>
  <si>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</si>
  <si>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</si>
  <si>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</si>
  <si>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</si>
  <si>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</si>
  <si>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</si>
  <si>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</si>
  <si>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</si>
  <si>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</si>
  <si>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</si>
  <si>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</si>
  <si>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</si>
  <si>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</si>
  <si>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</si>
  <si>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</si>
  <si>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</si>
  <si>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</si>
  <si>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</si>
  <si>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</si>
  <si>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</si>
  <si>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</si>
  <si>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</si>
  <si>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</si>
  <si>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</si>
  <si>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</si>
  <si>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</si>
  <si>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</si>
  <si>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</si>
  <si>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</si>
  <si>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</si>
  <si>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</si>
  <si>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</si>
  <si>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</si>
  <si>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</si>
  <si>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</si>
  <si>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</si>
  <si>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</si>
  <si>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</si>
  <si>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</si>
  <si>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</si>
  <si>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</si>
  <si>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</si>
  <si>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</si>
  <si>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</si>
  <si>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</si>
  <si>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</si>
  <si>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</si>
  <si>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</si>
  <si>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</si>
  <si>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</si>
  <si>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</si>
  <si>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</si>
  <si>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</si>
  <si>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</si>
  <si>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</si>
  <si>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</si>
  <si>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</si>
  <si>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</si>
  <si>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</si>
  <si>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</si>
  <si>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</si>
  <si>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</si>
  <si>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</si>
  <si>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</si>
  <si>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</si>
  <si>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</si>
  <si>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</si>
  <si>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</si>
  <si>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</si>
  <si>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</si>
  <si>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</si>
  <si>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</si>
  <si>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</si>
  <si>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</si>
  <si>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</si>
  <si>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</si>
  <si>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</si>
  <si>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</si>
  <si>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</si>
  <si>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</si>
  <si>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</si>
  <si>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</si>
  <si>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</si>
  <si>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</si>
  <si>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</si>
  <si>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</si>
  <si>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</si>
  <si>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</si>
  <si>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</si>
  <si>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</si>
  <si>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</si>
  <si>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</si>
  <si>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</si>
  <si>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</si>
  <si>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</si>
  <si>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</si>
  <si>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</si>
  <si>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</si>
  <si>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</si>
  <si>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</si>
  <si>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</si>
  <si>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</si>
  <si>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</si>
  <si>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</si>
  <si>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</si>
  <si>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</si>
  <si>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</si>
  <si>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</si>
  <si>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</si>
  <si>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</si>
  <si>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</si>
  <si>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</si>
  <si>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</si>
  <si>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</si>
  <si>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</si>
  <si>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</si>
  <si>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</si>
  <si>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</si>
  <si>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</si>
  <si>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</si>
  <si>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</si>
  <si>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</si>
  <si>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</si>
  <si>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</si>
  <si>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</si>
  <si>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</si>
  <si>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</si>
  <si>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</si>
  <si>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</si>
  <si>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</si>
  <si>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</si>
  <si>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</si>
  <si>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</si>
  <si>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</si>
  <si>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</si>
  <si>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</si>
  <si>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</si>
  <si>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</si>
  <si>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</si>
  <si>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</si>
  <si>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</si>
  <si>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</si>
  <si>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</si>
  <si>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</si>
  <si>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</si>
  <si>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</si>
  <si>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</si>
  <si>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</si>
  <si>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</si>
  <si>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</si>
  <si>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</si>
  <si>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</si>
  <si>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</si>
  <si>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</si>
  <si>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</si>
  <si>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</si>
  <si>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</si>
  <si>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</si>
  <si>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</si>
  <si>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</si>
  <si>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</si>
  <si>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</si>
  <si>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</si>
  <si>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</si>
  <si>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</si>
  <si>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</si>
  <si>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</si>
  <si>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</si>
  <si>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</si>
  <si>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</si>
  <si>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</si>
  <si>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</si>
  <si>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</si>
  <si>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</si>
  <si>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</si>
  <si>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</si>
  <si>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</si>
  <si>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</si>
  <si>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</si>
  <si>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</si>
  <si>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</si>
  <si>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</si>
  <si>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</si>
  <si>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</si>
  <si>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</si>
  <si>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</si>
  <si>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</si>
  <si>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</si>
  <si>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</si>
  <si>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</si>
  <si>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</si>
  <si>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</si>
  <si>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</si>
  <si>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</si>
  <si>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</si>
  <si>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</si>
  <si>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</si>
  <si>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</si>
  <si>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</si>
  <si>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</si>
  <si>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</si>
  <si>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</si>
  <si>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</si>
  <si>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</si>
  <si>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</si>
  <si>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</si>
  <si>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</si>
  <si>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</si>
  <si>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</si>
  <si>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</si>
  <si>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</si>
  <si>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</si>
  <si>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</si>
  <si>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</si>
  <si>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</si>
  <si>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</si>
  <si>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</si>
  <si>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</si>
  <si>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</si>
  <si>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</si>
  <si>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</si>
  <si>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</si>
  <si>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</si>
  <si>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</si>
  <si>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</si>
  <si>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</si>
  <si>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</si>
  <si>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</si>
  <si>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</si>
  <si>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</si>
  <si>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</si>
  <si>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</si>
  <si>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</si>
  <si>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</si>
  <si>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</si>
  <si>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</si>
  <si>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</si>
  <si>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</si>
  <si>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</si>
  <si>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</si>
  <si>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</si>
  <si>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</si>
  <si>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</si>
  <si>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</si>
  <si>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</si>
  <si>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</si>
  <si>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</si>
  <si>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</si>
  <si>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</si>
  <si>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</si>
  <si>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</si>
  <si>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</si>
  <si>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</si>
  <si>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</si>
  <si>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</si>
  <si>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</si>
  <si>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</si>
  <si>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</si>
  <si>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</si>
  <si>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</si>
  <si>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</si>
  <si>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</si>
  <si>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</si>
  <si>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</si>
  <si>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</si>
  <si>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</si>
  <si>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</si>
  <si>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</si>
  <si>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</si>
  <si>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</si>
  <si>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</si>
  <si>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</si>
  <si>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</si>
  <si>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</si>
  <si>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</si>
  <si>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</si>
  <si>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</si>
  <si>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</si>
  <si>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</si>
  <si>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</si>
  <si>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</si>
  <si>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</si>
  <si>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</si>
  <si>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</si>
  <si>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</si>
  <si>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</si>
  <si>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</si>
  <si>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</si>
  <si>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</si>
  <si>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</si>
  <si>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</si>
  <si>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</si>
  <si>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</si>
  <si>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</si>
  <si>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</si>
  <si>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</si>
  <si>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</si>
  <si>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</si>
  <si>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</si>
  <si>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</si>
  <si>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</si>
  <si>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</si>
  <si>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</si>
  <si>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</si>
  <si>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</si>
  <si>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</si>
  <si>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</si>
  <si>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</si>
  <si>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</si>
  <si>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</si>
  <si>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</si>
  <si>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</si>
  <si>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</si>
  <si>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</si>
  <si>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</si>
  <si>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</si>
  <si>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</si>
  <si>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</si>
  <si>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</si>
  <si>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</si>
  <si>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</si>
  <si>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</si>
  <si>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</si>
  <si>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</si>
  <si>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</si>
  <si>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</si>
  <si>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</si>
  <si>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</si>
  <si>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</si>
  <si>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</si>
  <si>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</si>
  <si>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</si>
  <si>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</si>
  <si>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</si>
  <si>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</si>
  <si>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</si>
  <si>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</si>
  <si>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</si>
  <si>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</si>
  <si>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</si>
  <si>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</si>
  <si>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</si>
  <si>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</si>
  <si>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</si>
  <si>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</si>
  <si>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</si>
  <si>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</si>
  <si>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</si>
  <si>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</si>
  <si>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</si>
  <si>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</si>
  <si>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</si>
  <si>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</si>
  <si>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</si>
  <si>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</si>
  <si>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</si>
  <si>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</si>
  <si>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</si>
  <si>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</si>
  <si>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</si>
  <si>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</si>
  <si>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</si>
  <si>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</si>
  <si>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</si>
  <si>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</si>
  <si>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</si>
  <si>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</si>
  <si>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</si>
  <si>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</si>
  <si>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</si>
  <si>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</si>
  <si>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</si>
  <si>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</si>
  <si>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</si>
  <si>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</si>
  <si>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</si>
  <si>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</si>
  <si>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</si>
  <si>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</si>
  <si>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</si>
  <si>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</si>
  <si>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</si>
  <si>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</si>
  <si>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</si>
  <si>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</si>
  <si>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</si>
  <si>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</si>
  <si>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</si>
  <si>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</si>
  <si>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</si>
  <si>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</si>
  <si>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</si>
  <si>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</si>
  <si>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</si>
  <si>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</si>
  <si>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</si>
  <si>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</si>
  <si>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</si>
  <si>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</si>
  <si>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</si>
  <si>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</si>
  <si>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</si>
  <si>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</si>
  <si>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</si>
  <si>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</si>
  <si>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</si>
  <si>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</si>
  <si>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</si>
  <si>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</si>
  <si>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</si>
  <si>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</si>
  <si>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</si>
  <si>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</si>
  <si>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</si>
  <si>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</si>
  <si>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</si>
  <si>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</si>
  <si>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</si>
  <si>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</si>
  <si>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</si>
  <si>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</si>
  <si>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</si>
  <si>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</si>
  <si>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</si>
  <si>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</si>
  <si>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</si>
  <si>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</si>
  <si>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</si>
  <si>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</si>
  <si>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</si>
  <si>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</si>
  <si>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</si>
  <si>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</si>
  <si>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</si>
  <si>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</si>
  <si>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</si>
  <si>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</si>
  <si>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</si>
  <si>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</si>
  <si>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</si>
  <si>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</si>
  <si>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</si>
  <si>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</si>
  <si>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</si>
  <si>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</si>
  <si>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</si>
  <si>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</si>
  <si>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</si>
  <si>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</si>
  <si>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</si>
  <si>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</si>
  <si>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</si>
  <si>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</si>
  <si>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</si>
  <si>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</si>
  <si>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</si>
  <si>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</si>
  <si>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</si>
  <si>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</si>
  <si>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</si>
  <si>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</si>
  <si>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</si>
  <si>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</si>
  <si>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</si>
  <si>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</si>
  <si>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</si>
  <si>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</si>
  <si>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</si>
  <si>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</si>
  <si>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</si>
  <si>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</si>
  <si>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</si>
  <si>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</si>
  <si>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</si>
  <si>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</si>
  <si>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</si>
  <si>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</si>
  <si>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</si>
  <si>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</si>
  <si>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</si>
  <si>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</si>
  <si>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</si>
  <si>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</si>
  <si>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</si>
  <si>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</si>
  <si>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</si>
  <si>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</si>
  <si>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</si>
  <si>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</si>
  <si>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</si>
  <si>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</si>
  <si>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</si>
  <si>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</si>
  <si>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</si>
  <si>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</si>
  <si>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</si>
  <si>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</si>
  <si>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</si>
  <si>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</si>
  <si>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</si>
  <si>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</si>
  <si>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</si>
  <si>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</si>
  <si>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</si>
  <si>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</si>
  <si>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</si>
  <si>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</si>
  <si>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</si>
  <si>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</si>
  <si>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</si>
  <si>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</si>
  <si>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</si>
  <si>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</si>
  <si>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</si>
  <si>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</si>
  <si>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</si>
  <si>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</si>
  <si>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</si>
  <si>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</si>
  <si>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</si>
  <si>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</si>
  <si>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</si>
  <si>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</si>
  <si>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</si>
  <si>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</si>
  <si>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</si>
  <si>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</si>
  <si>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</si>
  <si>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</si>
  <si>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</si>
  <si>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</si>
  <si>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</si>
  <si>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</si>
  <si>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</si>
  <si>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</si>
  <si>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</si>
  <si>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</si>
  <si>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</si>
  <si>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</si>
  <si>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</si>
  <si>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</si>
  <si>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</si>
  <si>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</si>
  <si>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</si>
  <si>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</si>
  <si>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</si>
  <si>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</si>
  <si>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</si>
  <si>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</si>
  <si>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</si>
  <si>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</si>
  <si>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</si>
  <si>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</si>
  <si>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</si>
  <si>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</si>
  <si>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</si>
  <si>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</si>
  <si>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</si>
  <si>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</si>
  <si>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</si>
  <si>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</si>
  <si>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</si>
  <si>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</si>
  <si>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</si>
  <si>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</si>
  <si>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</si>
  <si>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</si>
  <si>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</si>
  <si>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</si>
  <si>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</si>
  <si>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</si>
  <si>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</si>
  <si>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</si>
  <si>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</si>
  <si>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</si>
  <si>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</si>
  <si>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</si>
  <si>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</si>
  <si>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</si>
  <si>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</si>
  <si>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</si>
  <si>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</si>
  <si>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</si>
  <si>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</si>
  <si>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</si>
  <si>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</si>
  <si>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</si>
  <si>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</si>
  <si>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</si>
  <si>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</si>
  <si>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</si>
  <si>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</si>
  <si>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</si>
  <si>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</si>
  <si>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</si>
  <si>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</si>
  <si>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</si>
  <si>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</si>
  <si>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</si>
  <si>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</si>
  <si>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</si>
  <si>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</si>
  <si>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</si>
  <si>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</si>
  <si>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</si>
  <si>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</si>
  <si>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</si>
  <si>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</si>
  <si>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</si>
  <si>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</si>
  <si>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</si>
  <si>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</si>
  <si>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</si>
  <si>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</si>
  <si>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</si>
  <si>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</si>
  <si>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</si>
  <si>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</si>
  <si>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</si>
  <si>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</si>
  <si>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</si>
  <si>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</si>
  <si>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</si>
  <si>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</si>
  <si>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</si>
  <si>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</si>
  <si>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</si>
  <si>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</si>
  <si>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</si>
  <si>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</si>
  <si>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</si>
  <si>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</si>
  <si>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</si>
  <si>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</si>
  <si>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</si>
  <si>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</si>
  <si>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</si>
  <si>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</si>
  <si>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</si>
  <si>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</si>
  <si>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</si>
  <si>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</si>
  <si>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</si>
  <si>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</si>
  <si>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</si>
  <si>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</si>
  <si>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</si>
  <si>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</si>
  <si>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</si>
  <si>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</si>
  <si>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</si>
  <si>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</si>
  <si>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</si>
  <si>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</si>
  <si>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</si>
  <si>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</si>
  <si>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</si>
  <si>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</si>
  <si>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</si>
  <si>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</si>
  <si>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</si>
  <si>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</si>
  <si>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</si>
  <si>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</si>
  <si>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</si>
  <si>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</si>
  <si>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</si>
  <si>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</si>
  <si>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</si>
  <si>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</si>
  <si>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</si>
  <si>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</si>
  <si>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</si>
  <si>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</si>
  <si>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</si>
  <si>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</si>
  <si>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</si>
  <si>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</si>
  <si>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</si>
  <si>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</si>
  <si>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</si>
  <si>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</si>
  <si>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</si>
  <si>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</si>
  <si>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</si>
  <si>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</si>
  <si>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</si>
  <si>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</si>
  <si>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</si>
  <si>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</si>
  <si>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</si>
  <si>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</si>
  <si>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</si>
  <si>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</si>
  <si>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</si>
  <si>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</si>
  <si>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</si>
  <si>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</si>
  <si>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</si>
  <si>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</si>
  <si>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</si>
  <si>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</si>
  <si>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</si>
  <si>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</si>
  <si>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</si>
  <si>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</si>
  <si>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</si>
  <si>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</si>
  <si>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</si>
  <si>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</si>
  <si>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</si>
  <si>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</si>
  <si>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</si>
  <si>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</si>
  <si>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</si>
  <si>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</si>
  <si>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</si>
  <si>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</si>
  <si>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</si>
  <si>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</si>
  <si>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</si>
  <si>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</si>
  <si>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</si>
  <si>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</si>
  <si>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</si>
  <si>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</si>
  <si>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</si>
  <si>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</si>
  <si>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</si>
  <si>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</si>
  <si>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</si>
  <si>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</si>
  <si>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</si>
  <si>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</si>
  <si>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</si>
  <si>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</si>
  <si>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</si>
  <si>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</si>
  <si>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</si>
  <si>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</si>
  <si>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</si>
  <si>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</si>
  <si>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</si>
  <si>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</si>
  <si>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</si>
  <si>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</si>
  <si>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</si>
  <si>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</si>
  <si>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</si>
  <si>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</si>
  <si>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</si>
  <si>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</si>
  <si>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</si>
  <si>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</si>
  <si>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</si>
  <si>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</si>
  <si>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</si>
  <si>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</si>
  <si>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</si>
  <si>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</si>
  <si>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</si>
  <si>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</si>
  <si>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</si>
  <si>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</si>
  <si>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</si>
  <si>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</si>
  <si>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</si>
  <si>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</si>
  <si>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</si>
  <si>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</si>
  <si>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</si>
  <si>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</si>
  <si>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</si>
  <si>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</si>
  <si>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</si>
  <si>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</si>
  <si>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</si>
  <si>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</si>
  <si>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</si>
  <si>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</si>
  <si>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</si>
  <si>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</si>
  <si>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</si>
  <si>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</si>
  <si>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</si>
  <si>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</si>
  <si>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</si>
  <si>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</si>
  <si>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</si>
  <si>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</si>
  <si>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</si>
  <si>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</si>
  <si>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</si>
  <si>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</si>
  <si>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</si>
  <si>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</si>
  <si>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</si>
  <si>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</si>
  <si>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</si>
  <si>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</si>
  <si>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</si>
  <si>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</si>
  <si>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</si>
  <si>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</si>
  <si>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</si>
  <si>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</si>
  <si>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</si>
  <si>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</si>
  <si>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</si>
  <si>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</si>
  <si>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</si>
  <si>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</si>
  <si>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</si>
  <si>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</si>
  <si>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</si>
  <si>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</si>
  <si>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</si>
  <si>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</si>
  <si>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</si>
  <si>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</si>
  <si>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</si>
  <si>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</si>
  <si>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</si>
  <si>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</si>
  <si>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</si>
  <si>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</si>
  <si>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</si>
  <si>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</si>
  <si>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</si>
  <si>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</si>
  <si>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</si>
  <si>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</si>
  <si>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</si>
  <si>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</si>
  <si>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</si>
  <si>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</si>
  <si>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</si>
  <si>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</si>
  <si>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</si>
  <si>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</si>
  <si>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</si>
  <si>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</si>
  <si>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</si>
  <si>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</si>
  <si>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</si>
  <si>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</si>
  <si>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</si>
  <si>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</si>
  <si>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</si>
  <si>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</si>
  <si>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</si>
  <si>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</si>
  <si>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</si>
  <si>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</si>
  <si>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</si>
  <si>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</si>
  <si>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</si>
  <si>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</si>
  <si>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</si>
  <si>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</si>
  <si>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</si>
  <si>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</si>
  <si>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</si>
  <si>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</si>
  <si>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</si>
  <si>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</si>
  <si>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</si>
  <si>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</si>
  <si>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</si>
  <si>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</si>
  <si>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</si>
  <si>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</si>
  <si>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</si>
  <si>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</si>
  <si>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</si>
  <si>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</si>
  <si>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</si>
  <si>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</si>
  <si>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</si>
  <si>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</si>
  <si>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</si>
  <si>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</si>
  <si>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</si>
  <si>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</si>
  <si>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</si>
  <si>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</si>
  <si>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</si>
  <si>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</si>
  <si>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</si>
  <si>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</si>
  <si>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</si>
  <si>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</si>
  <si>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</si>
  <si>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</si>
  <si>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</si>
  <si>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</si>
  <si>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</si>
  <si>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</si>
  <si>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</si>
  <si>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</si>
  <si>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</si>
  <si>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</si>
  <si>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</si>
  <si>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</si>
  <si>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</si>
  <si>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</si>
  <si>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</si>
  <si>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</si>
  <si>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</si>
  <si>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</si>
  <si>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</si>
  <si>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</si>
  <si>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</si>
  <si>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</si>
  <si>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</si>
  <si>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</si>
  <si>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</si>
  <si>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</si>
  <si>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</si>
  <si>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</si>
  <si>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</si>
  <si>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</si>
  <si>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</si>
  <si>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</si>
  <si>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</si>
  <si>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</si>
  <si>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</si>
  <si>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</si>
  <si>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</si>
  <si>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</si>
  <si>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</si>
  <si>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</si>
  <si>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</si>
  <si>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</si>
  <si>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</si>
  <si>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</si>
  <si>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</si>
  <si>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</si>
  <si>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</si>
  <si>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</si>
  <si>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</si>
  <si>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</si>
  <si>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</si>
  <si>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</si>
  <si>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</si>
  <si>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</si>
  <si>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</si>
  <si>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</si>
  <si>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</si>
  <si>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</si>
  <si>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</si>
  <si>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</si>
  <si>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</si>
  <si>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</si>
  <si>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</si>
  <si>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</si>
  <si>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</si>
  <si>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</si>
  <si>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</si>
  <si>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</si>
  <si>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</si>
  <si>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</si>
  <si>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</si>
  <si>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</si>
  <si>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</si>
  <si>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</si>
  <si>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</si>
  <si>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</si>
  <si>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</si>
  <si>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</si>
  <si>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</si>
  <si>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</si>
  <si>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</si>
  <si>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</si>
  <si>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</si>
  <si>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</si>
  <si>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</si>
  <si>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</si>
  <si>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</si>
  <si>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</si>
  <si>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</si>
  <si>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</si>
  <si>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</si>
  <si>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</si>
  <si>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</si>
  <si>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</si>
  <si>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</si>
  <si>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</si>
  <si>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</si>
  <si>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</si>
  <si>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</si>
  <si>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</si>
  <si>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</si>
  <si>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</si>
  <si>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</si>
  <si>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</si>
  <si>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</si>
  <si>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</si>
  <si>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</si>
  <si>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</si>
  <si>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</si>
  <si>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</si>
  <si>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</si>
  <si>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</si>
  <si>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</si>
  <si>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</si>
  <si>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</si>
  <si>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</si>
  <si>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</si>
  <si>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</si>
  <si>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</si>
  <si>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</si>
  <si>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</si>
  <si>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</si>
  <si>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</si>
  <si>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</si>
  <si>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</si>
  <si>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</si>
  <si>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</si>
  <si>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</si>
  <si>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</si>
  <si>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</si>
  <si>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</si>
  <si>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</si>
  <si>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</si>
  <si>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</si>
  <si>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</si>
  <si>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</si>
  <si>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</si>
  <si>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</si>
  <si>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</si>
  <si>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</si>
  <si>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</si>
  <si>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</si>
  <si>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</si>
  <si>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</si>
  <si>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</si>
  <si>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</si>
  <si>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</si>
  <si>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</si>
  <si>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</si>
  <si>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</si>
  <si>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</si>
  <si>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</si>
  <si>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</si>
  <si>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</si>
  <si>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</si>
  <si>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</si>
  <si>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</si>
  <si>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</si>
  <si>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</si>
  <si>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</si>
  <si>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</si>
  <si>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</si>
  <si>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</si>
  <si>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</si>
  <si>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</si>
  <si>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</si>
  <si>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</si>
  <si>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</si>
  <si>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</si>
  <si>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</si>
  <si>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</si>
  <si>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</si>
  <si>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</si>
  <si>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</si>
  <si>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</si>
  <si>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</si>
  <si>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</si>
  <si>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</si>
  <si>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</si>
  <si>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</si>
  <si>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</si>
  <si>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</si>
  <si>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</si>
  <si>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</si>
  <si>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</si>
  <si>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</si>
  <si>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</si>
  <si>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</si>
  <si>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</si>
  <si>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</si>
  <si>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</si>
  <si>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</si>
  <si>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</si>
  <si>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</si>
  <si>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</si>
  <si>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</si>
  <si>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</si>
  <si>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</si>
  <si>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</si>
  <si>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</si>
  <si>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</si>
  <si>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</si>
  <si>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</si>
  <si>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</si>
  <si>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</si>
  <si>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</si>
  <si>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</si>
  <si>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</si>
  <si>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</si>
  <si>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</si>
  <si>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</si>
  <si>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</si>
  <si>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</si>
  <si>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</si>
  <si>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</si>
  <si>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</si>
  <si>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</si>
  <si>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</si>
  <si>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</si>
  <si>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</si>
  <si>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</si>
  <si>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</si>
  <si>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</si>
  <si>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</si>
  <si>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</si>
  <si>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</si>
  <si>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</si>
  <si>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</si>
  <si>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</si>
  <si>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</si>
  <si>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</si>
  <si>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</si>
  <si>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</si>
  <si>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</si>
  <si>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</si>
  <si>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</si>
  <si>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</si>
  <si>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</si>
  <si>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</si>
  <si>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</si>
  <si>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</si>
  <si>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</si>
  <si>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</si>
  <si>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</si>
  <si>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</si>
  <si>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</si>
  <si>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</si>
  <si>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</si>
  <si>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</si>
  <si>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</si>
  <si>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</si>
  <si>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</si>
  <si>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</si>
  <si>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</si>
  <si>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</si>
  <si>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</si>
  <si>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</si>
  <si>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</si>
  <si>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</si>
  <si>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</si>
  <si>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</si>
  <si>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</si>
  <si>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</si>
  <si>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</si>
  <si>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</si>
  <si>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</si>
  <si>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</si>
  <si>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</si>
  <si>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</si>
  <si>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</si>
  <si>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</si>
  <si>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</si>
  <si>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</si>
  <si>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</si>
  <si>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</si>
  <si>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</si>
  <si>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</si>
  <si>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</si>
  <si>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</si>
  <si>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</si>
  <si>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</si>
  <si>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</si>
  <si>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</si>
  <si>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</si>
  <si>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</si>
  <si>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</si>
  <si>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</si>
  <si>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</si>
  <si>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</si>
  <si>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</si>
  <si>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</si>
  <si>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</si>
  <si>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</si>
  <si>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</si>
  <si>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</si>
  <si>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</si>
  <si>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</si>
  <si>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</si>
  <si>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</si>
  <si>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</si>
  <si>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</si>
  <si>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</si>
  <si>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</si>
  <si>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</si>
  <si>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</si>
  <si>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</si>
  <si>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</si>
  <si>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</si>
  <si>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</si>
  <si>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</si>
  <si>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</si>
  <si>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</si>
  <si>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</si>
  <si>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</si>
  <si>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</si>
  <si>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</si>
  <si>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</si>
  <si>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</si>
  <si>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</si>
  <si>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</si>
  <si>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</si>
  <si>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</si>
  <si>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</si>
  <si>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</si>
  <si>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</si>
  <si>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</si>
  <si>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</si>
  <si>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</si>
  <si>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</si>
  <si>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</si>
  <si>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</si>
  <si>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</si>
  <si>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</si>
  <si>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</si>
  <si>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</si>
  <si>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</si>
  <si>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</si>
  <si>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</si>
  <si>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</si>
  <si>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</si>
  <si>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</si>
  <si>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</si>
  <si>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</si>
  <si>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</si>
  <si>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</si>
  <si>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</si>
  <si>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</si>
  <si>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</si>
  <si>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</si>
  <si>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</si>
  <si>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</si>
  <si>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</si>
  <si>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</si>
  <si>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</si>
  <si>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</si>
  <si>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</si>
  <si>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</si>
  <si>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</si>
  <si>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</si>
  <si>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</si>
  <si>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</si>
  <si>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</si>
  <si>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</si>
  <si>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</si>
  <si>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</si>
  <si>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</si>
  <si>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</si>
  <si>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</si>
  <si>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</si>
  <si>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</si>
  <si>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</si>
  <si>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</si>
  <si>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</si>
  <si>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</si>
  <si>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</si>
  <si>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</si>
  <si>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</si>
  <si>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</si>
  <si>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</si>
  <si>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</si>
  <si>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</si>
  <si>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</si>
  <si>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</si>
  <si>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</si>
  <si>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</si>
  <si>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</si>
  <si>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</si>
  <si>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</si>
  <si>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</si>
  <si>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</si>
  <si>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</si>
  <si>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</si>
  <si>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</si>
  <si>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</si>
  <si>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</si>
  <si>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</si>
  <si>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</si>
  <si>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</si>
  <si>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</si>
  <si>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</si>
  <si>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</si>
  <si>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</si>
  <si>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</si>
  <si>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</si>
  <si>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</si>
  <si>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</si>
  <si>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</si>
  <si>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</si>
  <si>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</si>
  <si>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</si>
  <si>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</si>
  <si>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</si>
  <si>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</si>
  <si>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</si>
  <si>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</si>
  <si>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</si>
  <si>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</si>
  <si>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</si>
  <si>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</si>
  <si>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</si>
  <si>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</si>
  <si>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</si>
  <si>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</si>
  <si>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</si>
  <si>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</si>
  <si>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</si>
  <si>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</si>
  <si>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</si>
  <si>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</si>
  <si>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</si>
  <si>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</si>
  <si>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</si>
  <si>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</si>
  <si>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</si>
  <si>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</si>
  <si>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</si>
  <si>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</si>
  <si>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</si>
  <si>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</si>
  <si>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</si>
  <si>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</si>
  <si>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</si>
  <si>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</si>
  <si>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</si>
  <si>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</si>
  <si>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</si>
  <si>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</si>
  <si>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</si>
  <si>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</si>
  <si>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</si>
  <si>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</si>
  <si>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</si>
  <si>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</si>
  <si>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</si>
  <si>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</si>
  <si>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</si>
  <si>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</si>
  <si>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</si>
  <si>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</si>
  <si>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</si>
  <si>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</si>
  <si>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</si>
  <si>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</si>
  <si>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</si>
  <si>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</si>
  <si>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</si>
  <si>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</si>
  <si>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</si>
  <si>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</si>
  <si>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</si>
  <si>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</si>
  <si>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</si>
  <si>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</si>
  <si>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</si>
  <si>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</si>
  <si>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</si>
  <si>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</si>
  <si>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</si>
  <si>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</si>
  <si>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</si>
  <si>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</si>
  <si>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</si>
  <si>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</si>
  <si>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</si>
  <si>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</si>
  <si>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</si>
  <si>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</si>
  <si>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</si>
  <si>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</si>
  <si>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</si>
  <si>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</si>
  <si>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</si>
  <si>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</si>
  <si>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</si>
  <si>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</si>
  <si>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</si>
  <si>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</si>
  <si>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</si>
  <si>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</si>
  <si>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</si>
  <si>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</si>
  <si>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</si>
  <si>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</si>
  <si>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</si>
  <si>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</si>
  <si>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</si>
  <si>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</si>
  <si>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</si>
  <si>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</si>
  <si>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</si>
  <si>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</si>
  <si>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</si>
  <si>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</si>
  <si>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</si>
  <si>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</si>
  <si>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</si>
  <si>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</si>
  <si>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</si>
  <si>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</si>
  <si>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</si>
  <si>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</si>
  <si>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</si>
  <si>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</si>
  <si>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</si>
  <si>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</si>
  <si>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</si>
  <si>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</si>
  <si>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</si>
  <si>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</si>
  <si>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</si>
  <si>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</si>
  <si>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</si>
  <si>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</si>
  <si>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</si>
  <si>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</si>
  <si>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</si>
  <si>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</si>
  <si>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</si>
  <si>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</si>
  <si>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</si>
  <si>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</si>
  <si>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</si>
  <si>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</si>
  <si>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</si>
  <si>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</si>
  <si>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</si>
  <si>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</si>
  <si>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</si>
  <si>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</si>
  <si>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</si>
  <si>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</si>
  <si>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</si>
  <si>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</si>
  <si>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</si>
  <si>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</si>
  <si>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</si>
  <si>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</si>
  <si>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</si>
  <si>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</si>
  <si>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</si>
  <si>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</si>
  <si>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</si>
  <si>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</si>
  <si>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</si>
  <si>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</si>
  <si>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</si>
  <si>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</si>
  <si>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</si>
  <si>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</si>
  <si>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</si>
  <si>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</si>
  <si>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</si>
  <si>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</si>
  <si>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</si>
  <si>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</si>
  <si>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</si>
  <si>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</si>
  <si>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</si>
  <si>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</si>
  <si>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</si>
  <si>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</si>
  <si>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</si>
  <si>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</si>
  <si>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</si>
  <si>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</si>
  <si>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</si>
  <si>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</si>
  <si>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</si>
  <si>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</si>
  <si>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</si>
  <si>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</si>
  <si>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</si>
  <si>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</si>
  <si>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</si>
  <si>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</si>
  <si>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</si>
  <si>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</si>
  <si>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</si>
  <si>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</si>
  <si>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</si>
  <si>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</si>
  <si>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</si>
  <si>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</si>
  <si>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</si>
  <si>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</si>
  <si>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</si>
  <si>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</si>
  <si>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</si>
  <si>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</si>
  <si>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</si>
  <si>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</si>
  <si>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</si>
  <si>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</si>
  <si>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</si>
  <si>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</si>
  <si>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</si>
  <si>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</si>
  <si>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</si>
  <si>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</si>
  <si>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</si>
  <si>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</si>
  <si>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</si>
  <si>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</si>
  <si>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</si>
  <si>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</si>
  <si>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</si>
  <si>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</si>
  <si>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</si>
  <si>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</si>
  <si>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</si>
  <si>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</si>
  <si>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</si>
  <si>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</si>
  <si>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</si>
  <si>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</si>
  <si>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</si>
  <si>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</si>
  <si>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</si>
  <si>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</si>
  <si>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</si>
  <si>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</si>
  <si>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</si>
  <si>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</si>
  <si>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</si>
  <si>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</si>
  <si>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</si>
  <si>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</si>
  <si>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</si>
  <si>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</si>
  <si>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</si>
  <si>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</si>
  <si>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</si>
  <si>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</si>
  <si>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</si>
  <si>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</si>
  <si>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</si>
  <si>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</si>
  <si>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</si>
  <si>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</si>
  <si>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</si>
  <si>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</si>
  <si>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</si>
  <si>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</si>
  <si>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</si>
  <si>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</si>
  <si>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</si>
  <si>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</si>
  <si>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</si>
  <si>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</si>
  <si>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</si>
  <si>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</si>
  <si>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</si>
  <si>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</si>
  <si>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</si>
  <si>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</si>
  <si>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</si>
  <si>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</si>
  <si>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</si>
  <si>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</si>
  <si>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</si>
  <si>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</si>
  <si>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</si>
  <si>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</si>
  <si>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</si>
  <si>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</si>
  <si>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</si>
  <si>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</si>
  <si>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</si>
  <si>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</si>
  <si>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</si>
  <si>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</si>
  <si>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</si>
  <si>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</si>
  <si>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</si>
  <si>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</si>
  <si>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</si>
  <si>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</si>
  <si>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</si>
  <si>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</si>
  <si>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</si>
  <si>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</si>
  <si>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</si>
  <si>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</si>
  <si>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</si>
  <si>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</si>
  <si>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</si>
  <si>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</si>
  <si>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</si>
  <si>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</si>
  <si>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</si>
  <si>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</si>
  <si>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</si>
  <si>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</si>
  <si>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</si>
  <si>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</si>
  <si>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</si>
  <si>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</si>
  <si>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</si>
  <si>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</si>
  <si>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</si>
  <si>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</si>
  <si>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</si>
  <si>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</si>
  <si>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</si>
  <si>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</si>
  <si>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</si>
  <si>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</si>
  <si>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</si>
  <si>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</si>
  <si>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</si>
  <si>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</si>
  <si>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</si>
  <si>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</si>
  <si>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</si>
  <si>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</si>
  <si>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</si>
  <si>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</si>
  <si>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</si>
  <si>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</si>
  <si>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</si>
  <si>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</si>
  <si>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</si>
  <si>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</si>
  <si>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</si>
  <si>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</si>
  <si>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</si>
  <si>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</si>
  <si>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</si>
  <si>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</si>
  <si>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</si>
  <si>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</si>
  <si>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</si>
  <si>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</si>
  <si>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</si>
  <si>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</si>
  <si>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</si>
  <si>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</si>
  <si>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</si>
  <si>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</si>
  <si>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</si>
  <si>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</si>
  <si>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</si>
  <si>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</si>
  <si>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</si>
  <si>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</si>
  <si>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</si>
  <si>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</si>
  <si>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</si>
  <si>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</si>
  <si>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</si>
  <si>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</si>
  <si>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</si>
  <si>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</si>
  <si>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</si>
  <si>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</si>
  <si>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</si>
  <si>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</si>
  <si>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</si>
  <si>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</si>
  <si>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</si>
  <si>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</si>
  <si>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</si>
  <si>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</si>
  <si>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</si>
  <si>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</si>
  <si>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</si>
  <si>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</si>
  <si>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</si>
  <si>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</si>
  <si>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</si>
  <si>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</si>
  <si>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</si>
  <si>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</si>
  <si>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</si>
  <si>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</si>
  <si>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</si>
  <si>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</si>
  <si>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</si>
  <si>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</si>
  <si>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</si>
  <si>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</si>
  <si>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</si>
  <si>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</si>
  <si>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</si>
  <si>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</si>
  <si>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</si>
  <si>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</si>
  <si>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</si>
  <si>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</si>
  <si>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</si>
  <si>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</si>
  <si>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</si>
  <si>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</si>
  <si>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</si>
  <si>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</si>
  <si>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</si>
  <si>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</si>
  <si>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</si>
  <si>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</si>
  <si>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</si>
  <si>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</si>
  <si>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</si>
  <si>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</si>
  <si>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</si>
  <si>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</si>
  <si>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</si>
  <si>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</si>
  <si>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</si>
  <si>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</si>
  <si>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</si>
  <si>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</si>
  <si>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</si>
  <si>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</si>
  <si>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</si>
  <si>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</si>
  <si>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</si>
  <si>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</si>
  <si>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</si>
  <si>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</si>
  <si>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</si>
  <si>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</si>
  <si>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</si>
  <si>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</si>
  <si>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</si>
  <si>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</si>
  <si>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</si>
  <si>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</si>
  <si>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</si>
  <si>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</si>
  <si>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</si>
  <si>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</si>
  <si>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</si>
  <si>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</si>
  <si>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</si>
  <si>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</si>
  <si>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</si>
  <si>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</si>
  <si>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</si>
  <si>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</si>
  <si>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</si>
  <si>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</si>
  <si>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</si>
  <si>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</si>
  <si>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</si>
  <si>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</si>
  <si>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</si>
  <si>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</si>
  <si>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</si>
  <si>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</si>
  <si>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</si>
  <si>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</si>
  <si>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</si>
  <si>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</si>
  <si>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</si>
  <si>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</si>
  <si>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</si>
  <si>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</si>
  <si>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</si>
  <si>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</si>
  <si>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</si>
  <si>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</si>
  <si>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</si>
  <si>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</si>
  <si>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</si>
  <si>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</si>
  <si>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</si>
  <si>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</si>
  <si>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</si>
  <si>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</si>
  <si>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</si>
  <si>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</si>
  <si>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</si>
  <si>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</si>
  <si>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</si>
  <si>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</si>
  <si>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</si>
  <si>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</si>
  <si>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</si>
  <si>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</si>
  <si>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</si>
  <si>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</si>
  <si>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</si>
  <si>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</si>
  <si>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</si>
  <si>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</si>
  <si>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</si>
  <si>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</si>
  <si>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</si>
  <si>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</si>
  <si>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</si>
  <si>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</si>
  <si>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</si>
  <si>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</si>
  <si>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</si>
  <si>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</si>
  <si>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</si>
  <si>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</si>
  <si>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</si>
  <si>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</si>
  <si>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</si>
  <si>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</si>
  <si>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</si>
  <si>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</si>
  <si>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</si>
  <si>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</si>
  <si>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</si>
  <si>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</si>
  <si>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</si>
  <si>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</si>
  <si>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</si>
  <si>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</si>
  <si>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</si>
  <si>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</si>
  <si>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</si>
  <si>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</si>
  <si>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</si>
  <si>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</si>
  <si>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</si>
  <si>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</si>
  <si>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</si>
  <si>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</si>
  <si>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</si>
  <si>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</si>
  <si>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</si>
  <si>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</si>
  <si>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</si>
  <si>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</si>
  <si>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</si>
  <si>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</si>
  <si>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</si>
  <si>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</si>
  <si>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</si>
  <si>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</si>
  <si>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</si>
  <si>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</si>
  <si>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</si>
  <si>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</si>
  <si>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</si>
  <si>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</si>
  <si>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</si>
  <si>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</si>
  <si>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</si>
  <si>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</si>
  <si>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</si>
  <si>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</si>
  <si>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</si>
  <si>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</si>
  <si>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</si>
  <si>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</si>
  <si>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</si>
  <si>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</si>
  <si>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</si>
  <si>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</si>
  <si>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</si>
  <si>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</si>
  <si>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</si>
  <si>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</si>
  <si>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</si>
  <si>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</si>
  <si>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</si>
  <si>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</si>
  <si>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</si>
  <si>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</si>
  <si>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</si>
  <si>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</si>
  <si>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</si>
  <si>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</si>
  <si>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</si>
  <si>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</si>
  <si>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</si>
  <si>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</si>
  <si>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</si>
  <si>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</si>
  <si>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</si>
  <si>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</si>
  <si>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</si>
  <si>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</si>
  <si>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</si>
  <si>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</si>
  <si>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</si>
  <si>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</si>
  <si>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</si>
  <si>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</si>
  <si>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</si>
  <si>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</si>
  <si>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</si>
  <si>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</si>
  <si>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</si>
  <si>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</si>
  <si>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</si>
  <si>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</si>
  <si>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</si>
  <si>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</si>
  <si>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</si>
  <si>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</si>
  <si>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</si>
  <si>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</si>
  <si>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</si>
  <si>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</si>
  <si>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</si>
  <si>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</si>
  <si>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</si>
  <si>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</si>
  <si>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</si>
  <si>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</si>
  <si>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</si>
  <si>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</si>
  <si>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</si>
  <si>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</si>
  <si>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</si>
  <si>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</si>
  <si>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</si>
  <si>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</si>
  <si>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</si>
  <si>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</si>
  <si>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</si>
  <si>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</si>
  <si>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</si>
  <si>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</si>
  <si>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</si>
  <si>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</si>
  <si>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</si>
  <si>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</si>
  <si>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</si>
  <si>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</si>
  <si>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</si>
  <si>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</si>
  <si>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</si>
  <si>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</si>
  <si>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</si>
  <si>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</si>
  <si>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</si>
  <si>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</si>
  <si>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</si>
  <si>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</si>
  <si>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</si>
  <si>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</si>
  <si>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</si>
  <si>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</si>
  <si>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</si>
  <si>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</si>
  <si>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</si>
  <si>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</si>
  <si>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</si>
  <si>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</si>
  <si>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</si>
  <si>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</si>
  <si>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</si>
  <si>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</si>
  <si>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</si>
  <si>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</si>
  <si>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</si>
  <si>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</si>
  <si>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</si>
  <si>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</si>
  <si>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</si>
  <si>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</si>
  <si>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</si>
  <si>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</si>
  <si>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</si>
  <si>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</si>
  <si>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</si>
  <si>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</si>
  <si>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</si>
  <si>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</si>
  <si>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</si>
  <si>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</si>
  <si>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</si>
  <si>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</si>
  <si>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</si>
  <si>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</si>
  <si>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</si>
  <si>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</si>
  <si>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</si>
  <si>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</si>
  <si>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</si>
  <si>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</si>
  <si>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</si>
  <si>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</si>
  <si>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</si>
  <si>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</si>
  <si>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</si>
  <si>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</si>
  <si>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</si>
  <si>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</si>
  <si>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</si>
  <si>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</si>
  <si>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</si>
  <si>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</si>
  <si>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</si>
  <si>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</si>
  <si>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</si>
  <si>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</si>
  <si>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</si>
  <si>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</si>
  <si>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</si>
  <si>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</si>
  <si>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</si>
  <si>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</si>
  <si>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</si>
  <si>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</si>
  <si>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</si>
  <si>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</si>
  <si>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</si>
  <si>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</si>
  <si>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</si>
  <si>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</si>
  <si>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</si>
  <si>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</si>
  <si>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</si>
  <si>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</si>
  <si>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</si>
  <si>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</si>
  <si>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</si>
  <si>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</si>
  <si>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</si>
  <si>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</si>
  <si>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</si>
  <si>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</si>
  <si>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</si>
  <si>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</si>
  <si>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</si>
  <si>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</si>
  <si>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</si>
  <si>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</si>
  <si>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</si>
  <si>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</si>
  <si>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</si>
  <si>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</si>
  <si>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</si>
  <si>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</si>
  <si>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</si>
  <si>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</si>
  <si>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</si>
  <si>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</si>
  <si>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</si>
  <si>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</si>
  <si>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</si>
  <si>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</si>
  <si>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</si>
  <si>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</si>
  <si>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</si>
  <si>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</si>
  <si>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</si>
  <si>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</si>
  <si>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</si>
  <si>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</si>
  <si>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</si>
  <si>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</si>
  <si>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</si>
  <si>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</si>
  <si>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</si>
  <si>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</si>
  <si>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</si>
  <si>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</si>
  <si>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</si>
  <si>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</si>
  <si>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</si>
  <si>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</si>
  <si>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</si>
  <si>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</si>
  <si>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</si>
  <si>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</si>
  <si>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</si>
  <si>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</si>
  <si>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</si>
  <si>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</si>
  <si>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</si>
  <si>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</si>
  <si>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</si>
  <si>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</si>
  <si>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</si>
  <si>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</si>
  <si>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</si>
  <si>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</si>
  <si>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</si>
  <si>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</si>
  <si>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</si>
  <si>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</si>
  <si>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</si>
  <si>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</si>
  <si>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</si>
  <si>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</si>
  <si>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</si>
  <si>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</si>
  <si>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</si>
  <si>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</si>
  <si>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</si>
  <si>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</si>
  <si>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</si>
  <si>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</si>
  <si>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</si>
  <si>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</si>
  <si>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</si>
  <si>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</si>
  <si>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</si>
  <si>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</si>
  <si>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</si>
  <si>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</si>
  <si>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</si>
  <si>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</si>
  <si>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</si>
  <si>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</si>
  <si>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</si>
  <si>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</si>
  <si>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</si>
  <si>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</si>
  <si>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</si>
  <si>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</si>
  <si>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</si>
  <si>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</si>
  <si>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</si>
  <si>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</si>
  <si>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</si>
  <si>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</si>
  <si>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</si>
  <si>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</si>
  <si>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</si>
  <si>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</si>
  <si>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</si>
  <si>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</si>
  <si>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</si>
  <si>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</si>
  <si>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</si>
  <si>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</si>
  <si>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</si>
  <si>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</si>
  <si>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</si>
  <si>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</si>
  <si>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</si>
  <si>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</si>
  <si>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</si>
  <si>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</si>
  <si>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</si>
  <si>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</si>
  <si>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</si>
  <si>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</si>
  <si>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</si>
  <si>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</si>
  <si>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</si>
  <si>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</si>
  <si>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</si>
  <si>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</si>
  <si>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</si>
  <si>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</si>
  <si>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</si>
  <si>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</si>
  <si>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</si>
  <si>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</si>
  <si>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</si>
  <si>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</si>
  <si>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</si>
  <si>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</si>
  <si>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</si>
  <si>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</si>
  <si>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</si>
  <si>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</si>
  <si>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</si>
  <si>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</si>
  <si>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</si>
  <si>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</si>
  <si>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</si>
  <si>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</si>
  <si>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</si>
  <si>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</si>
  <si>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</si>
  <si>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</si>
  <si>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</si>
  <si>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</si>
  <si>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</si>
  <si>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</si>
  <si>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</si>
  <si>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</si>
  <si>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</si>
  <si>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</si>
  <si>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</si>
  <si>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</si>
  <si>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</si>
  <si>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</si>
  <si>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</si>
  <si>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</si>
  <si>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</si>
  <si>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</si>
  <si>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</si>
  <si>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</si>
  <si>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</si>
  <si>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</si>
  <si>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</si>
  <si>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</si>
  <si>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</si>
  <si>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</si>
  <si>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</si>
  <si>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</si>
  <si>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</si>
  <si>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</si>
  <si>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</si>
  <si>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</si>
  <si>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</si>
  <si>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</si>
  <si>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</si>
  <si>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</si>
  <si>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</si>
  <si>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</si>
  <si>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</si>
  <si>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</si>
  <si>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</si>
  <si>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</si>
  <si>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</si>
  <si>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</si>
  <si>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</si>
  <si>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</si>
  <si>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</si>
  <si>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</si>
  <si>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</si>
  <si>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</si>
  <si>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</si>
  <si>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</si>
  <si>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</si>
  <si>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</si>
  <si>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</si>
  <si>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</si>
  <si>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</si>
  <si>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</si>
  <si>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</si>
  <si>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</si>
  <si>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</si>
  <si>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</si>
  <si>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</si>
  <si>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</si>
  <si>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</si>
  <si>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</si>
  <si>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</si>
  <si>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</si>
  <si>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</si>
  <si>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</si>
  <si>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</si>
  <si>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</si>
  <si>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</si>
  <si>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</si>
  <si>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</si>
  <si>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</si>
  <si>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</si>
  <si>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</si>
  <si>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</si>
  <si>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</si>
  <si>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</si>
  <si>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</si>
  <si>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</si>
  <si>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</si>
  <si>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</si>
  <si>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</si>
  <si>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</si>
  <si>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</si>
  <si>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</si>
  <si>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</si>
  <si>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</si>
  <si>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</si>
  <si>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</si>
  <si>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</si>
  <si>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</si>
  <si>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</si>
  <si>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</si>
  <si>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</si>
  <si>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</si>
  <si>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</si>
  <si>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</si>
  <si>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</si>
  <si>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</si>
  <si>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</si>
  <si>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</si>
  <si>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</si>
  <si>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</si>
  <si>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</si>
  <si>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</si>
  <si>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</si>
  <si>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</si>
  <si>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</si>
  <si>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</si>
  <si>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</si>
  <si>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</si>
  <si>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</si>
  <si>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</si>
  <si>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</si>
  <si>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</si>
  <si>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</si>
  <si>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</si>
  <si>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</si>
  <si>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</si>
  <si>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</si>
  <si>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</si>
  <si>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</si>
  <si>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</si>
  <si>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</si>
  <si>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</si>
  <si>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</si>
  <si>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</si>
  <si>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</si>
  <si>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</si>
  <si>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</si>
  <si>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</si>
  <si>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</si>
  <si>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</si>
  <si>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</si>
  <si>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</si>
  <si>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</si>
  <si>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</si>
  <si>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</si>
  <si>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</si>
  <si>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</si>
  <si>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</si>
  <si>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</si>
  <si>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</si>
  <si>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</si>
  <si>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</si>
  <si>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</si>
  <si>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</si>
  <si>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</si>
  <si>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</si>
  <si>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</si>
  <si>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</si>
  <si>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</si>
  <si>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</si>
  <si>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</si>
  <si>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</si>
  <si>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</si>
  <si>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</si>
  <si>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</si>
  <si>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</si>
  <si>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</si>
  <si>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</si>
  <si>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</si>
  <si>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</si>
  <si>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</si>
  <si>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</si>
  <si>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</si>
  <si>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</si>
  <si>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</si>
  <si>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</si>
  <si>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</si>
  <si>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</si>
  <si>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</si>
  <si>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</si>
  <si>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</si>
  <si>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</si>
  <si>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</si>
  <si>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</si>
  <si>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</si>
  <si>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</si>
  <si>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</si>
  <si>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</si>
  <si>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</si>
  <si>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</si>
  <si>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</si>
  <si>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</si>
  <si>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</si>
  <si>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</si>
  <si>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</si>
  <si>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</si>
  <si>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</si>
  <si>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</si>
  <si>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</si>
  <si>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</si>
  <si>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</si>
  <si>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</si>
  <si>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</si>
  <si>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</si>
  <si>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</si>
  <si>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</si>
  <si>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</si>
  <si>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</si>
  <si>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</si>
  <si>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</si>
  <si>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</si>
  <si>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</si>
  <si>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</si>
  <si>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</si>
  <si>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</si>
  <si>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</si>
  <si>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</si>
  <si>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</si>
  <si>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</si>
  <si>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</si>
  <si>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</si>
  <si>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</si>
  <si>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</si>
  <si>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</si>
  <si>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</si>
  <si>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</si>
  <si>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</si>
  <si>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</si>
  <si>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</si>
  <si>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</si>
  <si>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</si>
  <si>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</si>
  <si>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</si>
  <si>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</si>
  <si>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</si>
  <si>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</si>
  <si>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</si>
  <si>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</si>
  <si>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</si>
  <si>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</si>
  <si>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</si>
  <si>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</si>
  <si>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</si>
  <si>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</si>
  <si>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</si>
  <si>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</si>
  <si>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</si>
  <si>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</si>
  <si>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</si>
  <si>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</si>
  <si>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</si>
  <si>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</si>
  <si>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</si>
  <si>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</si>
  <si>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</si>
  <si>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</si>
  <si>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</si>
  <si>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</si>
  <si>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</si>
  <si>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</si>
  <si>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</si>
  <si>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</si>
  <si>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</si>
  <si>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</si>
  <si>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</si>
  <si>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</si>
  <si>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</si>
  <si>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</si>
  <si>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</si>
  <si>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</si>
  <si>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</si>
  <si>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</si>
  <si>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</si>
  <si>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</si>
  <si>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</si>
  <si>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</si>
  <si>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</si>
  <si>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</si>
  <si>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</si>
  <si>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</si>
  <si>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</si>
  <si>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</si>
  <si>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</si>
  <si>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</si>
  <si>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</si>
  <si>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</si>
  <si>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</si>
  <si>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</si>
  <si>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</si>
  <si>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</si>
  <si>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</si>
  <si>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</si>
  <si>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</si>
  <si>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</si>
  <si>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</si>
  <si>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</si>
  <si>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</si>
  <si>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</si>
  <si>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</si>
  <si>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</si>
  <si>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</si>
  <si>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</si>
  <si>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</si>
  <si>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</si>
  <si>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</si>
  <si>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</si>
  <si>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</si>
  <si>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</si>
  <si>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</si>
  <si>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</si>
  <si>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</si>
  <si>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</si>
  <si>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</si>
  <si>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</si>
  <si>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</si>
  <si>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</si>
  <si>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</si>
  <si>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</si>
  <si>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</si>
  <si>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</si>
  <si>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</si>
  <si>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</si>
  <si>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</si>
  <si>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</si>
  <si>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</si>
  <si>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</si>
  <si>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</si>
  <si>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</si>
  <si>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</si>
  <si>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</si>
  <si>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</si>
  <si>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</si>
  <si>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</si>
  <si>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</si>
  <si>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</si>
  <si>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</si>
  <si>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</si>
  <si>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</si>
  <si>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</si>
  <si>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</si>
  <si>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</si>
  <si>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</si>
  <si>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</si>
  <si>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</si>
  <si>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</si>
  <si>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</si>
  <si>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</si>
  <si>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</si>
  <si>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</si>
  <si>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</si>
  <si>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</si>
  <si>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</si>
  <si>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</si>
  <si>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</si>
  <si>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</si>
  <si>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</si>
  <si>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</si>
  <si>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</si>
  <si>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</si>
  <si>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</si>
  <si>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</si>
  <si>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</si>
  <si>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</si>
  <si>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</si>
  <si>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</si>
  <si>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</si>
  <si>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</si>
  <si>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</si>
  <si>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</si>
  <si>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</si>
  <si>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</si>
  <si>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</si>
  <si>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</si>
  <si>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</si>
  <si>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</si>
  <si>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</si>
  <si>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</si>
  <si>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</si>
  <si>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</si>
  <si>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</si>
  <si>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</si>
  <si>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</si>
  <si>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</si>
  <si>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</si>
  <si>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</si>
  <si>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</si>
  <si>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</si>
  <si>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</si>
  <si>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</si>
  <si>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</si>
  <si>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</si>
  <si>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</si>
  <si>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</si>
  <si>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</si>
  <si>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</si>
  <si>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</si>
  <si>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</si>
  <si>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</si>
  <si>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</si>
  <si>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</si>
  <si>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</si>
  <si>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</si>
  <si>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</si>
  <si>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</si>
  <si>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</si>
  <si>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</si>
  <si>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</si>
  <si>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</si>
  <si>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</si>
  <si>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</si>
  <si>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</si>
  <si>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</si>
  <si>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</si>
  <si>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</si>
  <si>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</si>
  <si>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</si>
  <si>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</si>
  <si>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</si>
  <si>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</si>
  <si>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</si>
  <si>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</si>
  <si>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</si>
  <si>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</si>
  <si>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</si>
  <si>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</si>
  <si>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</si>
  <si>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</si>
  <si>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</si>
  <si>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</si>
  <si>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</si>
  <si>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</si>
  <si>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</si>
  <si>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</si>
  <si>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</si>
  <si>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</si>
  <si>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</si>
  <si>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</si>
  <si>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</si>
  <si>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</si>
  <si>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</si>
  <si>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</si>
  <si>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</si>
  <si>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</si>
  <si>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</si>
  <si>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</si>
  <si>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</si>
  <si>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</si>
  <si>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</si>
  <si>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</si>
  <si>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</si>
  <si>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</si>
  <si>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</si>
  <si>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</si>
  <si>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</si>
  <si>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</si>
  <si>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</si>
  <si>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</si>
  <si>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</si>
  <si>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</si>
  <si>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</si>
  <si>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</si>
  <si>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</si>
  <si>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</si>
  <si>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</si>
  <si>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</si>
  <si>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</si>
  <si>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</si>
  <si>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</si>
  <si>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</si>
  <si>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</si>
  <si>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</si>
  <si>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</si>
  <si>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</si>
  <si>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</si>
  <si>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</si>
  <si>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</si>
  <si>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</si>
  <si>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</si>
  <si>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</si>
  <si>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</si>
  <si>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</si>
  <si>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</si>
  <si>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</si>
  <si>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</si>
  <si>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</si>
  <si>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</si>
  <si>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</si>
  <si>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</si>
  <si>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</si>
  <si>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</si>
  <si>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</si>
  <si>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</si>
  <si>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</si>
  <si>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</si>
  <si>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</si>
  <si>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</si>
  <si>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</si>
  <si>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</si>
  <si>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</si>
  <si>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</si>
  <si>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</si>
  <si>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</si>
  <si>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</si>
  <si>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</si>
  <si>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</si>
  <si>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</si>
  <si>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</si>
  <si>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</si>
  <si>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</si>
  <si>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</si>
  <si>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</si>
  <si>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</si>
  <si>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</si>
  <si>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</si>
  <si>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</si>
  <si>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</si>
  <si>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</si>
  <si>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</si>
  <si>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</si>
  <si>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</si>
  <si>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</si>
  <si>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</si>
  <si>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</si>
  <si>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</si>
  <si>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</si>
  <si>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</si>
  <si>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</si>
  <si>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</si>
  <si>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</si>
  <si>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</si>
  <si>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</si>
  <si>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</si>
  <si>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</si>
  <si>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</si>
  <si>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</si>
  <si>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</si>
  <si>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</si>
  <si>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</si>
  <si>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</si>
  <si>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</si>
  <si>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</si>
  <si>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</si>
  <si>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</si>
  <si>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</si>
  <si>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</si>
  <si>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</si>
  <si>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</si>
  <si>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</si>
  <si>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</si>
  <si>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</si>
  <si>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</si>
  <si>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</si>
  <si>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</si>
  <si>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</si>
  <si>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</si>
  <si>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</si>
  <si>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</si>
  <si>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</si>
  <si>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</si>
  <si>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</si>
  <si>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</si>
  <si>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</si>
  <si>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</si>
  <si>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</si>
  <si>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</si>
  <si>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</si>
  <si>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</si>
  <si>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</si>
  <si>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</si>
  <si>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</si>
  <si>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</si>
  <si>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</si>
  <si>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</si>
  <si>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</si>
  <si>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</si>
  <si>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</si>
  <si>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</si>
  <si>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</si>
  <si>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</si>
  <si>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</si>
  <si>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</si>
  <si>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</si>
  <si>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</si>
  <si>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</si>
  <si>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</si>
  <si>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</si>
  <si>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</si>
  <si>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</si>
  <si>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</si>
  <si>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</si>
  <si>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</si>
  <si>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</si>
  <si>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</si>
  <si>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</si>
  <si>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</si>
  <si>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</si>
  <si>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</si>
  <si>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</si>
  <si>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</si>
  <si>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</si>
  <si>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</si>
  <si>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</si>
  <si>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</si>
  <si>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</si>
  <si>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</si>
  <si>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</si>
  <si>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</si>
  <si>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</si>
  <si>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</si>
  <si>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</si>
  <si>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</si>
  <si>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</si>
  <si>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</si>
  <si>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</si>
  <si>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</si>
  <si>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</si>
  <si>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</si>
  <si>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</si>
  <si>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</si>
  <si>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</si>
  <si>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</si>
  <si>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</si>
  <si>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</si>
  <si>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</si>
  <si>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</si>
  <si>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</si>
  <si>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</si>
  <si>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</si>
  <si>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</si>
  <si>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</si>
  <si>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</si>
  <si>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</si>
  <si>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</si>
  <si>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</si>
  <si>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</si>
  <si>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</si>
  <si>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</si>
  <si>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</si>
  <si>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</si>
  <si>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</si>
  <si>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</si>
  <si>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</si>
  <si>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</si>
  <si>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</si>
  <si>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</si>
  <si>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</si>
  <si>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</si>
  <si>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</si>
  <si>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</si>
  <si>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</si>
  <si>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</si>
  <si>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</si>
  <si>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</si>
  <si>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</si>
  <si>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</si>
  <si>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</si>
  <si>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</si>
  <si>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</si>
  <si>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</si>
  <si>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</si>
  <si>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</si>
  <si>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</si>
  <si>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</si>
  <si>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</si>
  <si>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</si>
  <si>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</si>
  <si>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</si>
  <si>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</si>
  <si>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</si>
  <si>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</si>
  <si>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</si>
  <si>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</si>
  <si>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</si>
  <si>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</si>
  <si>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</si>
  <si>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</si>
  <si>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</si>
  <si>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</si>
  <si>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</si>
  <si>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</si>
  <si>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</si>
  <si>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</si>
  <si>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</si>
  <si>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</si>
  <si>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</si>
  <si>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</si>
  <si>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</si>
  <si>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</si>
  <si>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</si>
  <si>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</si>
  <si>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</si>
  <si>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</si>
  <si>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</si>
  <si>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</si>
  <si>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</si>
  <si>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</si>
  <si>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</si>
  <si>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</si>
  <si>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</si>
  <si>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</si>
  <si>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</si>
  <si>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</si>
  <si>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</si>
  <si>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</si>
  <si>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</si>
  <si>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</si>
  <si>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</si>
  <si>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</si>
  <si>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</si>
  <si>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</si>
  <si>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</si>
  <si>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</si>
  <si>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</si>
  <si>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</si>
  <si>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</si>
  <si>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</si>
  <si>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</si>
  <si>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</si>
  <si>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</si>
  <si>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</si>
  <si>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</si>
  <si>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</si>
  <si>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</si>
  <si>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</si>
  <si>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</si>
  <si>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</si>
  <si>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</si>
  <si>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</si>
  <si>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</si>
  <si>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</si>
  <si>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</si>
  <si>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</si>
  <si>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</si>
  <si>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</si>
  <si>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</si>
  <si>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</si>
  <si>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</si>
  <si>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</si>
  <si>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</si>
  <si>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</si>
  <si>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</si>
  <si>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</si>
  <si>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</si>
  <si>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</si>
  <si>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</si>
  <si>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</si>
  <si>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</si>
  <si>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</si>
  <si>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</si>
  <si>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</si>
  <si>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</si>
  <si>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</si>
  <si>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</si>
  <si>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</si>
  <si>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</si>
  <si>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</si>
  <si>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</si>
  <si>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</si>
  <si>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</si>
  <si>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</si>
  <si>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</si>
  <si>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</si>
  <si>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</si>
  <si>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</si>
  <si>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</si>
  <si>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</si>
  <si>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</si>
  <si>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</si>
  <si>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</si>
  <si>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</si>
  <si>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</si>
  <si>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</si>
  <si>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</si>
  <si>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</si>
  <si>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</si>
  <si>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</si>
  <si>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</si>
  <si>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</si>
  <si>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</si>
  <si>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</si>
  <si>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</si>
  <si>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</si>
  <si>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</si>
  <si>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</si>
  <si>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</si>
  <si>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</si>
  <si>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</si>
  <si>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</si>
  <si>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</si>
  <si>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</si>
  <si>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</si>
  <si>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</si>
  <si>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</si>
  <si>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</si>
  <si>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</si>
  <si>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</si>
  <si>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</si>
  <si>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</si>
  <si>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</si>
  <si>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</si>
  <si>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</si>
  <si>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</si>
  <si>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</si>
  <si>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</si>
  <si>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</si>
  <si>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</si>
  <si>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</si>
  <si>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</si>
  <si>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</si>
  <si>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</si>
  <si>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</si>
  <si>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</si>
  <si>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</si>
  <si>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</si>
  <si>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</si>
  <si>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</si>
  <si>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</si>
  <si>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</si>
  <si>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</si>
  <si>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</si>
  <si>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</si>
  <si>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</si>
  <si>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</si>
  <si>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</si>
  <si>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</si>
  <si>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</si>
  <si>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</si>
  <si>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</si>
  <si>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</si>
  <si>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</si>
  <si>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</si>
  <si>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</si>
  <si>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</si>
  <si>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</si>
  <si>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</si>
  <si>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</si>
  <si>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</si>
  <si>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</si>
  <si>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</si>
  <si>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</si>
  <si>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</si>
  <si>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</si>
  <si>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</si>
  <si>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</si>
  <si>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</si>
  <si>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</si>
  <si>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</si>
  <si>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</si>
  <si>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</si>
  <si>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</si>
  <si>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</si>
  <si>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</si>
  <si>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</si>
  <si>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</si>
  <si>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</si>
  <si>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</si>
  <si>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</si>
  <si>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</si>
  <si>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</si>
  <si>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</si>
  <si>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</si>
  <si>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</si>
  <si>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</si>
  <si>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</si>
  <si>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</si>
  <si>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</si>
  <si>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</si>
  <si>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</si>
  <si>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</si>
  <si>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</si>
  <si>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</si>
  <si>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</si>
  <si>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</si>
  <si>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</si>
  <si>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</si>
  <si>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</si>
  <si>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</si>
  <si>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</si>
  <si>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</si>
  <si>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</si>
  <si>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</si>
  <si>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</si>
  <si>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</si>
  <si>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</si>
  <si>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</si>
  <si>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</si>
  <si>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</si>
  <si>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</si>
  <si>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</si>
  <si>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</si>
  <si>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</si>
  <si>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</si>
  <si>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</si>
  <si>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</si>
  <si>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</si>
  <si>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</si>
  <si>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</si>
  <si>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</si>
  <si>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</si>
  <si>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</si>
  <si>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</si>
  <si>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</si>
  <si>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</si>
  <si>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</si>
  <si>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</si>
  <si>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</si>
  <si>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</si>
  <si>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</si>
  <si>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</si>
  <si>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</si>
  <si>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</si>
  <si>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</si>
  <si>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</si>
  <si>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</si>
  <si>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</si>
  <si>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</si>
  <si>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</si>
  <si>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</si>
  <si>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</si>
  <si>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</si>
  <si>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</si>
  <si>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</si>
  <si>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</si>
  <si>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</si>
  <si>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</si>
  <si>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</si>
  <si>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</si>
  <si>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</si>
  <si>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</si>
  <si>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</si>
  <si>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</si>
  <si>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</si>
  <si>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</si>
  <si>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</si>
  <si>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</si>
  <si>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</si>
  <si>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</si>
  <si>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</si>
  <si>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</si>
  <si>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</si>
  <si>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</si>
  <si>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</si>
  <si>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</si>
  <si>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</si>
  <si>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</si>
  <si>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</si>
  <si>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</si>
  <si>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</si>
  <si>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</si>
  <si>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</si>
  <si>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</si>
  <si>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</si>
  <si>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</si>
  <si>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</si>
  <si>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</si>
  <si>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</si>
  <si>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</si>
  <si>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</si>
  <si>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</si>
  <si>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</si>
  <si>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</si>
  <si>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</si>
  <si>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</si>
  <si>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</si>
  <si>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</si>
  <si>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</si>
  <si>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</si>
  <si>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</si>
  <si>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</si>
  <si>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</si>
  <si>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</si>
  <si>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</si>
  <si>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</si>
  <si>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</si>
  <si>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</si>
  <si>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</si>
  <si>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</si>
  <si>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</si>
  <si>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</si>
  <si>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</si>
  <si>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</si>
  <si>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</si>
  <si>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</si>
  <si>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</si>
  <si>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</si>
  <si>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</si>
  <si>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</si>
  <si>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</si>
  <si>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</si>
  <si>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</si>
  <si>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</si>
  <si>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</si>
  <si>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</si>
  <si>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</si>
  <si>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</si>
  <si>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</si>
  <si>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</si>
  <si>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</si>
  <si>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</si>
  <si>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</si>
  <si>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</si>
  <si>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</si>
  <si>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</si>
  <si>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</si>
  <si>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</si>
  <si>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</si>
  <si>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</si>
  <si>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</si>
  <si>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</si>
  <si>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</si>
  <si>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</si>
  <si>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</si>
  <si>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</si>
  <si>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</si>
  <si>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</si>
  <si>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</si>
  <si>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</si>
  <si>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</si>
  <si>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</si>
  <si>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</si>
  <si>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</si>
  <si>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</si>
  <si>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</si>
  <si>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</si>
  <si>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</si>
  <si>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</si>
  <si>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</si>
  <si>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</si>
  <si>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</si>
  <si>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</si>
  <si>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</si>
  <si>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</si>
  <si>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</si>
  <si>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</si>
  <si>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</si>
  <si>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</si>
  <si>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</si>
  <si>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</si>
  <si>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</si>
  <si>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</si>
  <si>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</si>
  <si>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</si>
  <si>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</si>
  <si>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</si>
  <si>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</si>
  <si>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</si>
  <si>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</si>
  <si>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</si>
  <si>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</si>
  <si>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</si>
  <si>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</si>
  <si>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</si>
  <si>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</si>
  <si>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</si>
  <si>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</si>
  <si>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</si>
  <si>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</si>
  <si>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</si>
  <si>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</si>
  <si>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</si>
  <si>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</si>
  <si>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</si>
  <si>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</si>
  <si>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</si>
  <si>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</si>
  <si>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</si>
  <si>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</si>
  <si>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</si>
  <si>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</si>
  <si>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</si>
  <si>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</si>
  <si>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</si>
  <si>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</si>
  <si>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</si>
  <si>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</si>
  <si>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</si>
  <si>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</si>
  <si>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</si>
  <si>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</si>
  <si>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</si>
  <si>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</si>
  <si>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</si>
  <si>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</si>
  <si>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</si>
  <si>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</si>
  <si>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</si>
  <si>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</si>
  <si>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</si>
  <si>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</si>
  <si>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</si>
  <si>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</si>
  <si>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</si>
  <si>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</si>
  <si>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</si>
  <si>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</si>
  <si>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</si>
  <si>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</si>
  <si>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</si>
  <si>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</si>
  <si>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</si>
  <si>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</si>
  <si>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</si>
  <si>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</si>
  <si>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</si>
  <si>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</si>
  <si>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</si>
  <si>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</si>
  <si>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</si>
  <si>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</si>
  <si>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</si>
  <si>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</si>
  <si>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</si>
  <si>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</si>
  <si>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</si>
  <si>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</si>
  <si>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</si>
  <si>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</si>
  <si>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</si>
  <si>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</si>
  <si>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</si>
  <si>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</si>
  <si>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</si>
  <si>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</si>
  <si>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</si>
  <si>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</si>
  <si>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</si>
  <si>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</si>
  <si>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</si>
  <si>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</si>
  <si>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</si>
  <si>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</si>
  <si>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</si>
  <si>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</si>
  <si>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</si>
  <si>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</si>
  <si>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</si>
  <si>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</si>
  <si>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</si>
  <si>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</si>
  <si>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</si>
  <si>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</si>
  <si>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</si>
  <si>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</si>
  <si>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</si>
  <si>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</si>
  <si>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</si>
  <si>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</si>
  <si>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</si>
  <si>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</si>
  <si>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</si>
  <si>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</si>
  <si>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</si>
  <si>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</si>
  <si>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</si>
  <si>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</si>
  <si>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</si>
  <si>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</si>
  <si>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</si>
  <si>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</si>
  <si>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</si>
  <si>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</si>
  <si>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</si>
  <si>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</si>
  <si>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</si>
  <si>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</si>
  <si>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</si>
  <si>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</si>
  <si>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</si>
  <si>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</si>
  <si>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</si>
  <si>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</si>
  <si>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</si>
  <si>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</si>
  <si>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</si>
  <si>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</si>
  <si>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</si>
  <si>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</si>
  <si>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</si>
  <si>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</si>
  <si>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</si>
  <si>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</si>
  <si>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</si>
  <si>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</si>
  <si>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</si>
  <si>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</si>
  <si>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</si>
  <si>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</si>
  <si>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</si>
  <si>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</si>
  <si>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</si>
  <si>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</si>
  <si>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</si>
  <si>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</si>
  <si>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</si>
  <si>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</si>
  <si>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</si>
  <si>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</si>
  <si>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</si>
  <si>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</si>
  <si>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</si>
  <si>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</si>
  <si>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</si>
  <si>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</si>
  <si>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</si>
  <si>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</si>
  <si>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</si>
  <si>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</si>
  <si>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</si>
  <si>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</si>
  <si>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</si>
  <si>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</si>
  <si>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</si>
  <si>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</si>
  <si>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</si>
  <si>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</si>
  <si>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</si>
  <si>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</si>
  <si>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</si>
  <si>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</si>
  <si>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</si>
  <si>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</si>
  <si>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</si>
  <si>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</si>
  <si>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</si>
  <si>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</si>
  <si>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</si>
  <si>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</si>
  <si>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</si>
  <si>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</si>
  <si>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</si>
  <si>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</si>
  <si>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</si>
  <si>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</si>
  <si>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</si>
  <si>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</si>
  <si>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</si>
  <si>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</si>
  <si>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</si>
  <si>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</si>
  <si>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</si>
  <si>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</si>
  <si>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</si>
  <si>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</si>
  <si>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</si>
  <si>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</si>
  <si>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</si>
  <si>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</si>
  <si>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</si>
  <si>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</si>
  <si>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</si>
  <si>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</si>
  <si>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</si>
  <si>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</si>
  <si>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</si>
  <si>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</si>
  <si>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</si>
  <si>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</si>
  <si>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</si>
  <si>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</si>
  <si>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</si>
  <si>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</si>
  <si>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</si>
  <si>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</si>
  <si>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</si>
  <si>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</si>
  <si>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</si>
  <si>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</si>
  <si>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</si>
  <si>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</si>
  <si>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</si>
  <si>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</si>
  <si>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</si>
  <si>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</si>
  <si>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</si>
  <si>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</si>
  <si>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</si>
  <si>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</si>
  <si>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</si>
  <si>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</si>
  <si>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</si>
  <si>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</si>
  <si>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</si>
  <si>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</si>
  <si>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</si>
  <si>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</si>
  <si>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</si>
  <si>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</si>
  <si>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</si>
  <si>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</si>
  <si>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</si>
  <si>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</si>
  <si>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</si>
  <si>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</si>
  <si>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</si>
  <si>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</si>
  <si>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</si>
  <si>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</si>
  <si>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</si>
  <si>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</si>
  <si>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</si>
  <si>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</si>
  <si>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</si>
  <si>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</si>
  <si>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</si>
  <si>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</si>
  <si>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</si>
  <si>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</si>
  <si>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</si>
  <si>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</si>
  <si>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</si>
  <si>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</si>
  <si>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</si>
  <si>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</si>
  <si>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</si>
  <si>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</si>
  <si>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</si>
  <si>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</si>
  <si>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</si>
  <si>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</si>
  <si>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</si>
  <si>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</si>
  <si>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</si>
  <si>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</si>
  <si>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</si>
  <si>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</si>
  <si>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</si>
  <si>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</si>
  <si>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</si>
  <si>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</si>
  <si>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</si>
  <si>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</si>
  <si>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</si>
  <si>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</si>
  <si>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</si>
  <si>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</si>
  <si>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</si>
  <si>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</si>
  <si>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</si>
  <si>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</si>
  <si>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</si>
  <si>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</si>
  <si>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</si>
  <si>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</si>
  <si>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</si>
  <si>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</si>
  <si>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</si>
  <si>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</si>
  <si>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</si>
  <si>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</si>
  <si>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</si>
  <si>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</si>
  <si>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</si>
  <si>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</si>
  <si>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</si>
  <si>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</si>
  <si>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</si>
  <si>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</si>
  <si>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</si>
  <si>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</si>
  <si>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</si>
  <si>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</si>
  <si>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</si>
  <si>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</si>
  <si>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</si>
  <si>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</si>
  <si>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</si>
  <si>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</si>
  <si>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</si>
  <si>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</si>
  <si>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</si>
  <si>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</si>
  <si>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</si>
  <si>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</si>
  <si>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</si>
  <si>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</si>
  <si>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</si>
  <si>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</si>
  <si>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</si>
  <si>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</si>
  <si>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</si>
  <si>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</si>
  <si>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</si>
  <si>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</si>
  <si>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</si>
  <si>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</si>
  <si>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</si>
  <si>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</si>
  <si>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</si>
  <si>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</si>
  <si>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</si>
  <si>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</si>
  <si>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</si>
  <si>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</si>
  <si>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</si>
  <si>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</si>
  <si>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</si>
  <si>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</si>
  <si>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</si>
  <si>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</si>
  <si>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</si>
  <si>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</si>
  <si>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</si>
  <si>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</si>
  <si>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</si>
  <si>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</si>
  <si>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</si>
  <si>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</si>
  <si>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</si>
  <si>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</si>
  <si>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</si>
  <si>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</si>
  <si>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</si>
  <si>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</si>
  <si>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</si>
  <si>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</si>
  <si>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</si>
  <si>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</si>
  <si>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</si>
  <si>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</si>
  <si>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</si>
  <si>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</si>
  <si>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</si>
  <si>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</si>
  <si>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</si>
  <si>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</si>
  <si>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</si>
  <si>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</si>
  <si>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</si>
  <si>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</si>
  <si>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</si>
  <si>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</si>
  <si>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</si>
  <si>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</si>
  <si>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</si>
  <si>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</si>
  <si>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</si>
  <si>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</si>
  <si>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</si>
  <si>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</si>
  <si>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</si>
  <si>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</si>
  <si>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</si>
  <si>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</si>
  <si>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</si>
  <si>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</si>
  <si>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</si>
  <si>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</si>
  <si>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</si>
  <si>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</si>
  <si>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</si>
  <si>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</si>
  <si>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</si>
  <si>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</si>
  <si>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</si>
  <si>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</si>
  <si>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</si>
  <si>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</si>
  <si>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</si>
  <si>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</si>
  <si>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</si>
  <si>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</si>
  <si>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</si>
  <si>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</si>
  <si>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</si>
  <si>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</si>
  <si>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</si>
  <si>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</si>
  <si>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</si>
  <si>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</si>
  <si>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</si>
  <si>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</si>
  <si>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</si>
  <si>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</si>
  <si>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</si>
  <si>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</si>
  <si>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</si>
  <si>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</si>
  <si>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</si>
  <si>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</si>
  <si>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</si>
  <si>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</si>
  <si>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</si>
  <si>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</si>
  <si>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</si>
  <si>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</si>
  <si>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</si>
  <si>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</si>
  <si>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</si>
  <si>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</si>
  <si>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</si>
  <si>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</si>
  <si>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</si>
  <si>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</si>
  <si>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</si>
  <si>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</si>
  <si>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</si>
  <si>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</si>
  <si>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</si>
  <si>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</si>
  <si>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</si>
  <si>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</si>
  <si>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</si>
  <si>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</si>
  <si>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</si>
  <si>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</si>
  <si>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</si>
  <si>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</si>
  <si>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</si>
  <si>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</si>
  <si>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</si>
  <si>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</si>
  <si>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</si>
  <si>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</si>
  <si>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</si>
  <si>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</si>
  <si>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</si>
  <si>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</si>
  <si>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</si>
  <si>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</si>
  <si>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</si>
  <si>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</si>
  <si>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</si>
  <si>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</si>
  <si>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</si>
  <si>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</si>
  <si>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</si>
  <si>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</si>
  <si>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</si>
  <si>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</si>
  <si>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</si>
  <si>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</si>
  <si>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</si>
  <si>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</si>
  <si>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</si>
  <si>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</si>
  <si>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</si>
  <si>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</si>
  <si>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</si>
  <si>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</si>
  <si>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</si>
  <si>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</si>
  <si>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</si>
  <si>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</si>
  <si>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</si>
  <si>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</si>
  <si>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</si>
  <si>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</si>
  <si>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</si>
  <si>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</si>
  <si>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</si>
  <si>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</si>
  <si>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</si>
  <si>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</si>
  <si>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</si>
  <si>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</si>
  <si>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</si>
  <si>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</si>
  <si>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</si>
  <si>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</si>
  <si>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</si>
  <si>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</si>
  <si>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</si>
  <si>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</si>
  <si>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</si>
  <si>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</si>
  <si>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</si>
  <si>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</si>
  <si>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</si>
  <si>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</si>
  <si>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</si>
  <si>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</si>
  <si>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</si>
  <si>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</si>
  <si>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</si>
  <si>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</si>
  <si>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</si>
  <si>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</si>
  <si>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</si>
  <si>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</si>
  <si>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</si>
  <si>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</si>
  <si>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</si>
  <si>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</si>
  <si>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</si>
  <si>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</si>
  <si>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</si>
  <si>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</si>
  <si>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</si>
  <si>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</si>
  <si>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</si>
  <si>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</si>
  <si>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</si>
  <si>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</si>
  <si>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</si>
  <si>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</si>
  <si>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</si>
  <si>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</si>
  <si>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</si>
  <si>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</si>
  <si>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</si>
  <si>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</si>
  <si>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</si>
  <si>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</si>
  <si>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</si>
  <si>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</si>
  <si>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</si>
  <si>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</si>
  <si>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</si>
  <si>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</si>
  <si>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</si>
  <si>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</si>
  <si>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</si>
  <si>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</si>
  <si>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</si>
  <si>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</si>
  <si>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</si>
  <si>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</si>
  <si>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</si>
  <si>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</si>
  <si>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</si>
  <si>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</si>
  <si>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</si>
  <si>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</si>
  <si>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</si>
  <si>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</si>
  <si>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</si>
  <si>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</si>
  <si>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</si>
  <si>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</si>
  <si>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</si>
  <si>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</si>
  <si>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</si>
  <si>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</si>
  <si>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</si>
  <si>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</si>
  <si>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</si>
  <si>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</si>
  <si>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</si>
  <si>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</si>
  <si>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</si>
  <si>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</si>
  <si>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</si>
  <si>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</si>
  <si>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</si>
  <si>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</si>
  <si>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</si>
  <si>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</si>
  <si>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</si>
  <si>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</si>
  <si>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</si>
  <si>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</si>
  <si>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</si>
  <si>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</si>
  <si>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</si>
  <si>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</si>
  <si>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</si>
  <si>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</si>
  <si>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</si>
  <si>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</si>
  <si>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</si>
  <si>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</si>
  <si>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</si>
  <si>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</si>
  <si>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</si>
  <si>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</si>
  <si>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</si>
  <si>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</si>
  <si>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</si>
  <si>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</si>
  <si>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</si>
  <si>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</si>
  <si>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</si>
  <si>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</si>
  <si>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</si>
  <si>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</si>
  <si>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</si>
  <si>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</si>
  <si>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</si>
  <si>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</si>
  <si>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</si>
  <si>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</si>
  <si>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</si>
  <si>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</si>
  <si>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</si>
  <si>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</si>
  <si>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</si>
  <si>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</si>
  <si>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</si>
  <si>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</si>
  <si>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</si>
  <si>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</si>
  <si>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</si>
  <si>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</si>
  <si>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</si>
  <si>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</si>
  <si>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</si>
  <si>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</si>
  <si>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</si>
  <si>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</si>
  <si>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</si>
  <si>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</si>
  <si>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</si>
  <si>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</si>
  <si>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</si>
  <si>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</si>
  <si>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</si>
  <si>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</si>
  <si>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</si>
  <si>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</si>
  <si>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</si>
  <si>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</si>
  <si>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</si>
  <si>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</si>
  <si>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</si>
  <si>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</si>
  <si>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</si>
  <si>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</si>
  <si>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</si>
  <si>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</si>
  <si>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</si>
  <si>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</si>
  <si>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</si>
  <si>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</si>
  <si>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</si>
  <si>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</si>
  <si>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</si>
  <si>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</si>
  <si>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</si>
  <si>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</si>
  <si>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</si>
  <si>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</si>
  <si>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</si>
  <si>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</si>
  <si>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</si>
  <si>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</si>
  <si>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</si>
  <si>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</si>
  <si>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</si>
  <si>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</si>
  <si>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</si>
  <si>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</si>
  <si>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</si>
  <si>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</si>
  <si>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</si>
  <si>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</si>
  <si>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</si>
  <si>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</si>
  <si>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</si>
  <si>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</si>
  <si>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</si>
  <si>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</si>
  <si>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</si>
  <si>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</si>
  <si>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</si>
  <si>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</si>
  <si>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</si>
  <si>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</si>
  <si>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</si>
  <si>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</si>
  <si>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</si>
  <si>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</si>
  <si>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</si>
  <si>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</si>
  <si>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</si>
  <si>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</si>
  <si>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</si>
  <si>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</si>
  <si>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</si>
  <si>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</si>
  <si>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</si>
  <si>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</si>
  <si>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</si>
  <si>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</si>
  <si>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</si>
  <si>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</si>
  <si>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</si>
  <si>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</si>
  <si>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</si>
  <si>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</si>
  <si>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</si>
  <si>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</si>
  <si>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</si>
  <si>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</si>
  <si>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</si>
  <si>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</si>
  <si>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</si>
  <si>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</si>
  <si>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</si>
  <si>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</si>
  <si>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</si>
  <si>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</si>
  <si>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</si>
  <si>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</si>
  <si>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</si>
  <si>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</si>
  <si>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</si>
  <si>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</si>
  <si>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</si>
  <si>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</si>
  <si>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</si>
  <si>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</si>
  <si>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</si>
  <si>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</si>
  <si>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</si>
  <si>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</si>
  <si>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</si>
  <si>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</si>
  <si>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</si>
  <si>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</si>
  <si>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</si>
  <si>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</si>
  <si>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</si>
  <si>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</si>
  <si>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</si>
  <si>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</si>
  <si>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</si>
  <si>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</si>
  <si>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</si>
  <si>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</si>
  <si>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</si>
  <si>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</si>
  <si>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</si>
  <si>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</si>
  <si>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</si>
  <si>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</si>
  <si>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</si>
  <si>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</si>
  <si>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</si>
  <si>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</si>
  <si>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</si>
  <si>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</si>
  <si>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</si>
  <si>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</si>
  <si>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</si>
  <si>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</si>
  <si>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</si>
  <si>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</si>
  <si>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</si>
  <si>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</si>
  <si>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</si>
  <si>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</si>
  <si>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</si>
  <si>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</si>
  <si>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</si>
  <si>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</si>
  <si>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</si>
  <si>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</si>
  <si>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</si>
  <si>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</si>
  <si>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</si>
  <si>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</si>
  <si>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</si>
  <si>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</si>
  <si>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</si>
  <si>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</si>
  <si>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</si>
  <si>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</si>
  <si>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</si>
  <si>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</si>
  <si>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</si>
  <si>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</si>
  <si>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</si>
  <si>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</si>
  <si>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</si>
  <si>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</si>
  <si>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</si>
  <si>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</si>
  <si>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</si>
  <si>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</si>
  <si>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</si>
  <si>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</si>
  <si>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</si>
  <si>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</si>
  <si>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</si>
  <si>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</si>
  <si>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</si>
  <si>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</si>
  <si>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</si>
  <si>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</si>
  <si>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</si>
  <si>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</si>
  <si>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</si>
  <si>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</si>
  <si>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</si>
  <si>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</si>
  <si>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</si>
  <si>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</si>
  <si>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</si>
  <si>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</si>
  <si>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</si>
  <si>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</si>
  <si>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</si>
  <si>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</si>
  <si>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</si>
  <si>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</si>
  <si>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</si>
  <si>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</si>
  <si>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</si>
  <si>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</si>
  <si>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</si>
  <si>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</si>
  <si>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</si>
  <si>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</si>
  <si>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</si>
  <si>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</si>
  <si>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</si>
  <si>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</si>
  <si>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</si>
  <si>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</si>
  <si>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</si>
  <si>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</si>
  <si>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</si>
  <si>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</si>
  <si>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</si>
  <si>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</si>
  <si>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</si>
  <si>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</si>
  <si>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</si>
  <si>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</si>
  <si>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</si>
  <si>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</si>
  <si>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</si>
  <si>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</si>
  <si>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</si>
  <si>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</si>
  <si>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</si>
  <si>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</si>
  <si>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</si>
  <si>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</si>
  <si>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</si>
  <si>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</si>
  <si>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</si>
  <si>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</si>
  <si>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</si>
  <si>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</si>
  <si>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</si>
  <si>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</si>
  <si>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</si>
  <si>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</si>
  <si>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</si>
  <si>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</si>
  <si>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</si>
  <si>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</si>
  <si>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</si>
  <si>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</si>
  <si>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</si>
  <si>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</si>
  <si>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</si>
  <si>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</si>
  <si>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</si>
  <si>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</si>
  <si>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</si>
  <si>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</si>
  <si>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</si>
  <si>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</si>
  <si>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</si>
  <si>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</si>
  <si>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</si>
  <si>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</si>
  <si>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</si>
  <si>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</si>
  <si>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</si>
  <si>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</si>
  <si>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</si>
  <si>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</si>
  <si>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</si>
  <si>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</si>
  <si>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</si>
  <si>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</si>
  <si>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</si>
  <si>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</si>
  <si>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</si>
  <si>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</si>
  <si>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</si>
  <si>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</si>
  <si>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</si>
  <si>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</si>
  <si>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</si>
  <si>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</si>
  <si>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</si>
  <si>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</si>
  <si>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</si>
  <si>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</si>
  <si>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</si>
  <si>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</si>
  <si>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</si>
  <si>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</si>
  <si>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</si>
  <si>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</si>
  <si>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</si>
  <si>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</si>
  <si>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</si>
  <si>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</si>
  <si>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</si>
  <si>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</si>
  <si>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</si>
  <si>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</si>
  <si>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</si>
  <si>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</si>
  <si>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</si>
  <si>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</si>
  <si>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</si>
  <si>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</si>
  <si>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</si>
  <si>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</si>
  <si>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</si>
  <si>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</si>
  <si>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</si>
  <si>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</si>
  <si>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</si>
  <si>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</si>
  <si>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</si>
  <si>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</si>
  <si>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</si>
  <si>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</si>
  <si>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</si>
  <si>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</si>
  <si>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</si>
  <si>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</si>
  <si>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</si>
  <si>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</si>
  <si>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</si>
  <si>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</si>
  <si>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</si>
  <si>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</si>
  <si>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</si>
  <si>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</si>
  <si>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</si>
  <si>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</si>
  <si>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</si>
  <si>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</si>
  <si>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</si>
  <si>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</si>
  <si>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</si>
  <si>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</si>
  <si>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</si>
  <si>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</si>
  <si>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</si>
  <si>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</si>
  <si>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</si>
  <si>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</si>
  <si>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</si>
  <si>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</si>
  <si>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</si>
  <si>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</si>
  <si>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</si>
  <si>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</si>
  <si>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</si>
  <si>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</si>
  <si>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</si>
  <si>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</si>
  <si>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</si>
  <si>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</si>
  <si>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</si>
  <si>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</si>
  <si>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</si>
  <si>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</si>
  <si>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</si>
  <si>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</si>
  <si>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</si>
  <si>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</si>
  <si>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</si>
  <si>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</si>
  <si>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</si>
  <si>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</si>
  <si>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</si>
  <si>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</si>
  <si>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</si>
  <si>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</si>
  <si>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</si>
  <si>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</si>
  <si>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</si>
  <si>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</si>
  <si>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</si>
  <si>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</si>
  <si>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</si>
  <si>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</si>
  <si>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</si>
  <si>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</si>
  <si>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</si>
  <si>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</si>
  <si>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</si>
  <si>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</si>
  <si>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</si>
  <si>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</si>
  <si>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</si>
  <si>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</si>
  <si>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</si>
  <si>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</si>
  <si>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</si>
  <si>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</si>
  <si>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</si>
  <si>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</si>
  <si>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</si>
  <si>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</si>
  <si>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</si>
  <si>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</si>
  <si>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</si>
  <si>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</si>
  <si>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</si>
  <si>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</si>
  <si>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</si>
  <si>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</si>
  <si>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</si>
  <si>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</si>
  <si>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</si>
  <si>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</si>
  <si>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</si>
  <si>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</si>
  <si>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</si>
  <si>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</si>
  <si>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</si>
  <si>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</si>
  <si>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</si>
  <si>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</si>
  <si>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</si>
  <si>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</si>
  <si>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</si>
  <si>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</si>
  <si>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</si>
  <si>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</si>
  <si>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</si>
  <si>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</si>
  <si>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</si>
  <si>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</si>
  <si>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</si>
  <si>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</si>
  <si>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</si>
  <si>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</si>
  <si>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</si>
  <si>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</si>
  <si>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</si>
  <si>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</si>
  <si>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</si>
  <si>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</si>
  <si>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</si>
  <si>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</si>
  <si>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</si>
  <si>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</si>
  <si>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</si>
  <si>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</si>
  <si>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</si>
  <si>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</si>
  <si>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</si>
  <si>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</si>
  <si>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</si>
  <si>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</si>
  <si>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</si>
  <si>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</si>
  <si>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</si>
  <si>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</si>
  <si>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</si>
  <si>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</si>
  <si>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</si>
  <si>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</si>
  <si>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</si>
  <si>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</si>
  <si>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</si>
  <si>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</si>
  <si>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</si>
  <si>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</si>
  <si>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</si>
  <si>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</si>
  <si>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</si>
  <si>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</si>
  <si>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</si>
  <si>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</si>
  <si>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</si>
  <si>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</si>
  <si>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</si>
  <si>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</si>
  <si>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</si>
  <si>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</si>
  <si>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</si>
  <si>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</si>
  <si>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</si>
  <si>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</si>
  <si>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</si>
  <si>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</si>
  <si>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</si>
  <si>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</si>
  <si>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</si>
  <si>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</si>
  <si>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</si>
  <si>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</si>
  <si>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</si>
  <si>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</si>
  <si>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</si>
  <si>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</si>
  <si>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</si>
  <si>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</si>
  <si>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</si>
  <si>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</si>
  <si>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</si>
  <si>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</si>
  <si>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</si>
  <si>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</si>
  <si>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</si>
  <si>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</si>
  <si>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</si>
  <si>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</si>
  <si>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</si>
  <si>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</si>
  <si>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</si>
  <si>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</si>
  <si>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</si>
  <si>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</si>
  <si>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</si>
  <si>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</si>
  <si>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</si>
  <si>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</si>
  <si>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</si>
  <si>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</si>
  <si>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</si>
  <si>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</si>
  <si>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</si>
  <si>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</si>
  <si>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</si>
  <si>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</si>
  <si>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</si>
  <si>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</si>
  <si>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</si>
  <si>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</si>
  <si>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</si>
  <si>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</si>
  <si>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</si>
  <si>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</si>
  <si>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</si>
  <si>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</si>
  <si>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</si>
  <si>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</si>
  <si>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</si>
  <si>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</si>
  <si>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</si>
  <si>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</si>
  <si>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</si>
  <si>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</si>
  <si>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</si>
  <si>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</si>
  <si>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</si>
  <si>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</si>
  <si>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</si>
  <si>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</si>
  <si>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</si>
  <si>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</si>
  <si>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</si>
  <si>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</si>
  <si>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</si>
  <si>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</si>
  <si>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</si>
  <si>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</si>
  <si>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</si>
  <si>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</si>
  <si>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</si>
  <si>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</si>
  <si>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</si>
  <si>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</si>
  <si>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</si>
  <si>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</si>
  <si>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</si>
  <si>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</si>
  <si>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</si>
  <si>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</si>
  <si>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</si>
  <si>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</si>
  <si>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</si>
  <si>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</si>
  <si>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</si>
  <si>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</si>
  <si>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</si>
  <si>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</si>
  <si>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</si>
  <si>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</si>
  <si>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</si>
  <si>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</si>
  <si>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</si>
  <si>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</si>
  <si>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</si>
  <si>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</si>
  <si>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</si>
  <si>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</si>
  <si>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</si>
  <si>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</si>
  <si>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</si>
  <si>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</si>
  <si>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</si>
  <si>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</si>
  <si>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</si>
  <si>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</si>
  <si>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</si>
  <si>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</si>
  <si>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</si>
  <si>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</si>
  <si>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</si>
  <si>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</si>
  <si>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</si>
  <si>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</si>
  <si>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</si>
  <si>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</si>
  <si>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</si>
  <si>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</si>
  <si>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</si>
  <si>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</si>
  <si>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</si>
  <si>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</si>
  <si>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</si>
  <si>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</si>
  <si>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</si>
  <si>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</si>
  <si>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</si>
  <si>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</si>
  <si>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</si>
  <si>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</si>
  <si>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</si>
  <si>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</si>
  <si>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</si>
  <si>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</si>
  <si>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</si>
  <si>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</si>
  <si>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</si>
  <si>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</si>
  <si>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</si>
  <si>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</si>
  <si>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</si>
  <si>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</si>
  <si>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</si>
  <si>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</si>
  <si>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</si>
  <si>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</si>
  <si>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</si>
  <si>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</si>
  <si>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</si>
  <si>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</si>
  <si>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</si>
  <si>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</si>
  <si>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</si>
  <si>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</si>
  <si>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</si>
  <si>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</si>
  <si>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</si>
  <si>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</si>
  <si>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</si>
  <si>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</si>
  <si>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</si>
  <si>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</si>
  <si>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</si>
  <si>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</si>
  <si>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</si>
  <si>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</si>
  <si>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</si>
  <si>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</si>
  <si>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</si>
  <si>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</si>
  <si>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</si>
  <si>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</si>
  <si>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</si>
  <si>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</si>
  <si>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</si>
  <si>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</si>
  <si>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</si>
  <si>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</si>
  <si>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</si>
  <si>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</si>
  <si>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</si>
  <si>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</si>
  <si>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</si>
  <si>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</si>
  <si>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</si>
  <si>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</si>
  <si>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</si>
  <si>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</si>
  <si>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</si>
  <si>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</si>
  <si>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</si>
  <si>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</si>
  <si>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</si>
  <si>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</si>
  <si>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</si>
  <si>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</si>
  <si>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</si>
  <si>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</si>
  <si>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</si>
  <si>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</si>
  <si>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</si>
  <si>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</si>
  <si>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</si>
  <si>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</si>
  <si>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</si>
  <si>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</si>
  <si>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</si>
  <si>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</si>
  <si>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</si>
  <si>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</si>
  <si>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</si>
  <si>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</si>
  <si>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</si>
  <si>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</si>
  <si>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</si>
  <si>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</si>
  <si>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</si>
  <si>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</si>
  <si>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</si>
  <si>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</si>
  <si>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</si>
  <si>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</si>
  <si>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</si>
  <si>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</si>
  <si>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</si>
  <si>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</si>
  <si>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</si>
  <si>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</si>
  <si>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</si>
  <si>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</si>
  <si>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</si>
  <si>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</si>
  <si>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</si>
  <si>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</si>
  <si>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</si>
  <si>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</si>
  <si>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</si>
  <si>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</si>
  <si>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</si>
  <si>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</si>
  <si>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</si>
  <si>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</si>
  <si>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</si>
  <si>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</si>
  <si>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</si>
  <si>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</si>
  <si>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</si>
  <si>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</si>
  <si>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</si>
  <si>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</si>
  <si>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</si>
  <si>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</si>
  <si>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</si>
  <si>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</si>
  <si>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</si>
  <si>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</si>
  <si>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</si>
  <si>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</si>
  <si>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</si>
  <si>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</si>
  <si>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</si>
  <si>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</si>
  <si>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</si>
  <si>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</si>
  <si>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</si>
  <si>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</si>
  <si>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</si>
  <si>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</si>
  <si>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</si>
  <si>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</si>
  <si>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</si>
  <si>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</si>
  <si>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</si>
  <si>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</si>
  <si>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</si>
  <si>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</si>
  <si>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</si>
  <si>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</si>
  <si>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</si>
  <si>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</si>
  <si>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</si>
  <si>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</si>
  <si>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</si>
  <si>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</si>
  <si>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</si>
  <si>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</si>
  <si>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</si>
  <si>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</si>
  <si>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</si>
  <si>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</si>
  <si>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</si>
  <si>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</si>
  <si>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</si>
  <si>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</si>
  <si>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</si>
  <si>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</si>
  <si>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</si>
  <si>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</si>
  <si>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</si>
  <si>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</si>
  <si>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</si>
  <si>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</si>
  <si>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</si>
  <si>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</si>
  <si>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</si>
  <si>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</si>
  <si>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</si>
  <si>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</si>
  <si>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</si>
  <si>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</si>
  <si>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</si>
  <si>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</si>
  <si>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</si>
  <si>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</si>
  <si>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</si>
  <si>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</si>
  <si>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</si>
  <si>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</si>
  <si>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</si>
  <si>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</si>
  <si>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</si>
  <si>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</si>
  <si>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</si>
  <si>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</si>
  <si>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</si>
  <si>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</si>
  <si>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</si>
  <si>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</si>
  <si>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</si>
  <si>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</si>
  <si>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</si>
  <si>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</si>
  <si>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</si>
  <si>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</si>
  <si>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</si>
  <si>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</si>
  <si>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</si>
  <si>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</si>
  <si>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</si>
  <si>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</si>
  <si>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</si>
  <si>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</si>
  <si>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</si>
  <si>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</si>
  <si>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</si>
  <si>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</si>
  <si>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</si>
  <si>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</si>
  <si>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</si>
  <si>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</si>
  <si>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</si>
  <si>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</si>
  <si>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</si>
  <si>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</si>
  <si>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</si>
  <si>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</si>
  <si>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</si>
  <si>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</si>
  <si>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</si>
  <si>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</si>
  <si>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</si>
  <si>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</si>
  <si>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</si>
  <si>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</si>
  <si>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</si>
  <si>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</si>
  <si>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</si>
  <si>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</si>
  <si>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</si>
  <si>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</si>
  <si>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</si>
  <si>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</si>
  <si>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</si>
  <si>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</si>
  <si>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</si>
  <si>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</si>
  <si>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</si>
  <si>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</si>
  <si>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</si>
  <si>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</si>
  <si>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</si>
  <si>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</si>
  <si>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</si>
  <si>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</si>
  <si>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</si>
  <si>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</si>
  <si>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</si>
  <si>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</si>
  <si>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</si>
  <si>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</si>
  <si>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</si>
  <si>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</si>
  <si>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</si>
  <si>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</si>
  <si>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</si>
  <si>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</si>
  <si>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</si>
  <si>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</si>
  <si>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</si>
  <si>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</si>
  <si>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</si>
  <si>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</si>
  <si>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</si>
  <si>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</si>
  <si>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</si>
  <si>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</si>
  <si>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</si>
  <si>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</si>
  <si>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</si>
  <si>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</si>
  <si>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</si>
  <si>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</si>
  <si>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</si>
  <si>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</si>
  <si>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</si>
  <si>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</si>
  <si>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</si>
  <si>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</si>
  <si>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</si>
  <si>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</si>
  <si>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</si>
  <si>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</si>
  <si>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</si>
  <si>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</si>
  <si>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</si>
  <si>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</si>
  <si>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</si>
  <si>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</si>
  <si>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</si>
  <si>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</si>
  <si>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</si>
  <si>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</si>
  <si>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</si>
  <si>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</si>
  <si>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</si>
  <si>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</si>
  <si>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</si>
  <si>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</si>
  <si>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</si>
  <si>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</si>
  <si>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</si>
  <si>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</si>
  <si>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</si>
  <si>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</si>
  <si>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</si>
  <si>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</si>
  <si>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</si>
  <si>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</si>
  <si>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</si>
  <si>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</si>
  <si>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</si>
  <si>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</si>
  <si>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</si>
  <si>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</si>
  <si>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</si>
  <si>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</si>
  <si>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</si>
  <si>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</si>
  <si>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</si>
  <si>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</si>
  <si>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</si>
  <si>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</si>
  <si>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</si>
  <si>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</si>
  <si>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</si>
  <si>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</si>
  <si>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</si>
  <si>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</si>
  <si>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</si>
  <si>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</si>
  <si>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</si>
  <si>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</si>
  <si>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</si>
  <si>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</si>
  <si>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</si>
  <si>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</si>
  <si>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</si>
  <si>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</si>
  <si>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</si>
  <si>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</si>
  <si>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</si>
  <si>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</si>
  <si>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</si>
  <si>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</si>
  <si>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</si>
  <si>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</si>
  <si>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</si>
  <si>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</si>
  <si>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</si>
  <si>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</si>
  <si>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</si>
  <si>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</si>
  <si>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</si>
  <si>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</si>
  <si>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</si>
  <si>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</si>
  <si>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</si>
  <si>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</si>
  <si>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</si>
  <si>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</si>
  <si>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</si>
  <si>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</si>
  <si>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</si>
  <si>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</si>
  <si>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</si>
  <si>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</si>
  <si>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</si>
  <si>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</si>
  <si>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</si>
  <si>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</si>
  <si>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</si>
  <si>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</si>
  <si>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</si>
  <si>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</si>
  <si>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</si>
  <si>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</si>
  <si>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</si>
  <si>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</si>
  <si>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</si>
  <si>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</si>
  <si>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</si>
  <si>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</si>
  <si>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</si>
  <si>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</si>
  <si>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</si>
  <si>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</si>
  <si>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</si>
  <si>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</si>
  <si>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</si>
  <si>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</si>
  <si>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</si>
  <si>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</si>
  <si>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</si>
  <si>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</si>
  <si>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</si>
  <si>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</si>
  <si>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</si>
  <si>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</si>
  <si>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</si>
  <si>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</si>
  <si>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</si>
  <si>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</si>
  <si>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</si>
  <si>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</si>
  <si>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</si>
  <si>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</si>
  <si>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</si>
  <si>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</si>
  <si>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</si>
  <si>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</si>
  <si>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</si>
  <si>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</si>
  <si>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</si>
  <si>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</si>
  <si>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</si>
  <si>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</si>
  <si>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</si>
  <si>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</si>
  <si>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</si>
  <si>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</si>
  <si>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</si>
  <si>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</si>
  <si>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</si>
  <si>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</si>
  <si>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</si>
  <si>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</si>
  <si>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</si>
  <si>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</si>
  <si>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</si>
  <si>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</si>
  <si>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</si>
  <si>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</si>
  <si>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</si>
  <si>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</si>
  <si>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</si>
  <si>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</si>
  <si>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</si>
  <si>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</si>
  <si>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</si>
  <si>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</si>
  <si>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</si>
  <si>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</si>
  <si>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</si>
  <si>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</si>
  <si>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</si>
  <si>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</si>
  <si>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</si>
  <si>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</si>
  <si>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</si>
  <si>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</si>
  <si>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</si>
  <si>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</si>
  <si>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</si>
  <si>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</si>
  <si>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</si>
  <si>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</si>
  <si>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</si>
  <si>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</si>
  <si>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</si>
  <si>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</si>
  <si>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</si>
  <si>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</si>
  <si>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</si>
  <si>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</si>
  <si>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</si>
  <si>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</si>
  <si>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</si>
  <si>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</si>
  <si>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</si>
  <si>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</si>
  <si>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</si>
  <si>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</si>
  <si>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</si>
  <si>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</si>
  <si>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</si>
  <si>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</si>
  <si>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</si>
  <si>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</si>
  <si>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</si>
  <si>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</si>
  <si>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</si>
  <si>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</si>
  <si>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</si>
  <si>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</si>
  <si>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</si>
  <si>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</si>
  <si>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</si>
  <si>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</si>
  <si>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</si>
  <si>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</si>
  <si>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</si>
  <si>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</si>
  <si>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</si>
  <si>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</si>
  <si>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</si>
  <si>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</si>
  <si>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</si>
  <si>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</si>
  <si>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</si>
  <si>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</si>
  <si>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</si>
  <si>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</si>
  <si>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</si>
  <si>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</si>
  <si>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</si>
  <si>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</si>
  <si>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</si>
  <si>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</si>
  <si>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</si>
  <si>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</si>
  <si>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</si>
  <si>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</si>
  <si>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</si>
  <si>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</si>
  <si>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</si>
  <si>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</si>
  <si>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</si>
  <si>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</si>
  <si>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</si>
  <si>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</si>
  <si>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</si>
  <si>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</si>
  <si>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</si>
  <si>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</si>
  <si>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</si>
  <si>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</si>
  <si>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</si>
  <si>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</si>
  <si>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</si>
  <si>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</si>
  <si>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</si>
  <si>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</si>
  <si>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</si>
  <si>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</si>
  <si>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</si>
  <si>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</si>
  <si>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</si>
  <si>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</si>
  <si>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</si>
  <si>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</si>
  <si>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</si>
  <si>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</si>
  <si>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</si>
  <si>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</si>
  <si>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</si>
  <si>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</si>
  <si>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</si>
  <si>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</si>
  <si>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</si>
  <si>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</si>
  <si>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</si>
  <si>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</si>
  <si>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</si>
  <si>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</si>
  <si>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</si>
  <si>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</si>
  <si>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</si>
  <si>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</si>
  <si>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</si>
  <si>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</si>
  <si>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</si>
  <si>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</si>
  <si>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</si>
  <si>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</si>
  <si>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</si>
  <si>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</si>
  <si>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</si>
  <si>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</si>
  <si>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</si>
  <si>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</si>
  <si>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</si>
  <si>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</si>
  <si>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</si>
  <si>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</si>
  <si>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</si>
  <si>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</si>
  <si>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</si>
  <si>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</si>
  <si>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</si>
  <si>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</si>
  <si>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</si>
  <si>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</si>
  <si>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</si>
  <si>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</si>
  <si>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</si>
  <si>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</si>
  <si>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</si>
  <si>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</si>
  <si>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</si>
  <si>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</si>
  <si>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</si>
  <si>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</si>
  <si>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</si>
  <si>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</si>
  <si>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</si>
  <si>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</si>
  <si>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</si>
  <si>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</si>
  <si>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</si>
  <si>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</si>
  <si>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</si>
  <si>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</si>
  <si>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</si>
  <si>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</si>
  <si>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</si>
  <si>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</si>
  <si>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</si>
  <si>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</si>
  <si>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</si>
  <si>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</si>
  <si>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</si>
  <si>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</si>
  <si>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</si>
  <si>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</si>
  <si>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</si>
  <si>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</si>
  <si>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</si>
  <si>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</si>
  <si>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</si>
  <si>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</si>
  <si>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</si>
  <si>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</si>
  <si>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</si>
  <si>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</si>
  <si>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</si>
  <si>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</si>
  <si>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</si>
  <si>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</si>
  <si>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</si>
  <si>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</si>
  <si>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</si>
  <si>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</si>
  <si>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</si>
  <si>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</si>
  <si>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</si>
  <si>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</si>
  <si>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</si>
  <si>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</si>
  <si>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</si>
  <si>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</si>
  <si>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</si>
  <si>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</si>
  <si>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</si>
  <si>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</si>
  <si>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</si>
  <si>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</si>
  <si>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</si>
  <si>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</si>
  <si>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</si>
  <si>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</si>
  <si>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</si>
  <si>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</si>
  <si>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</si>
  <si>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</si>
  <si>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</si>
  <si>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</si>
  <si>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</si>
  <si>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</si>
  <si>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</si>
  <si>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</si>
  <si>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</si>
  <si>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</si>
  <si>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</si>
  <si>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</si>
  <si>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</si>
  <si>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</si>
  <si>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</si>
  <si>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</si>
  <si>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</si>
  <si>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</si>
  <si>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</si>
  <si>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</si>
  <si>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</si>
  <si>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</si>
  <si>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</si>
  <si>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</si>
  <si>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</si>
  <si>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</si>
  <si>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</si>
  <si>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</si>
  <si>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</si>
  <si>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</si>
  <si>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</si>
  <si>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</si>
  <si>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</si>
  <si>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</si>
  <si>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</si>
  <si>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</si>
  <si>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</si>
  <si>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</si>
  <si>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</si>
  <si>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</si>
  <si>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</si>
  <si>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</si>
  <si>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</si>
  <si>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</si>
  <si>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</si>
  <si>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</si>
  <si>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</si>
  <si>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</si>
  <si>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</si>
  <si>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</si>
  <si>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</si>
  <si>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</si>
  <si>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</si>
  <si>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</si>
  <si>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</si>
  <si>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</si>
  <si>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</si>
  <si>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</si>
  <si>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</si>
  <si>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</si>
  <si>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</si>
  <si>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</si>
  <si>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</si>
  <si>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</si>
  <si>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</si>
  <si>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</si>
  <si>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</si>
  <si>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</si>
  <si>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</si>
  <si>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</si>
  <si>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</si>
  <si>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</si>
  <si>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</si>
  <si>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</si>
  <si>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</si>
  <si>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</si>
  <si>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</si>
  <si>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</si>
  <si>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</si>
  <si>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</si>
  <si>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</si>
  <si>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</si>
  <si>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</si>
  <si>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</si>
  <si>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</si>
  <si>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</si>
  <si>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</si>
  <si>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</si>
  <si>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</si>
  <si>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</si>
  <si>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</si>
  <si>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</si>
  <si>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</si>
  <si>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</si>
  <si>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</si>
  <si>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</si>
  <si>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</si>
  <si>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</si>
  <si>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</si>
  <si>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</si>
  <si>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</si>
  <si>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</si>
  <si>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</si>
  <si>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</si>
  <si>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</si>
  <si>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</si>
  <si>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</si>
  <si>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</si>
  <si>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</si>
  <si>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</si>
  <si>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</si>
  <si>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</si>
  <si>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</si>
  <si>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</si>
  <si>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</si>
  <si>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</si>
  <si>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</si>
  <si>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</si>
  <si>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</si>
  <si>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</si>
  <si>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</si>
  <si>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</si>
  <si>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</si>
  <si>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</si>
  <si>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</si>
  <si>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</si>
  <si>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</si>
  <si>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</si>
  <si>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</si>
  <si>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</si>
  <si>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</si>
  <si>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</si>
  <si>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</si>
  <si>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</si>
  <si>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</si>
  <si>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</si>
  <si>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</si>
  <si>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</si>
  <si>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</si>
  <si>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</si>
  <si>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</si>
  <si>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</si>
  <si>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</si>
  <si>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</si>
  <si>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</si>
  <si>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</si>
  <si>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</si>
  <si>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</si>
  <si>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</si>
  <si>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</si>
  <si>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</si>
  <si>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</si>
  <si>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</si>
  <si>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</si>
  <si>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</si>
  <si>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</si>
  <si>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</si>
  <si>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</si>
  <si>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</si>
  <si>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</si>
  <si>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</si>
  <si>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</si>
  <si>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</si>
  <si>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</si>
  <si>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</si>
  <si>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</si>
  <si>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</si>
  <si>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</si>
  <si>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</si>
  <si>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</si>
  <si>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</si>
  <si>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</si>
  <si>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</si>
  <si>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</si>
  <si>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</si>
  <si>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</si>
  <si>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</si>
  <si>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</si>
  <si>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</si>
  <si>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</si>
  <si>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</si>
  <si>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</si>
  <si>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</si>
  <si>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</si>
  <si>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</si>
  <si>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</si>
  <si>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</si>
  <si>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</si>
  <si>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</si>
  <si>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</si>
  <si>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</si>
  <si>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</si>
  <si>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</si>
  <si>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</si>
  <si>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</si>
  <si>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</si>
  <si>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</si>
  <si>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</si>
  <si>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</si>
  <si>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</si>
  <si>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</si>
  <si>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</si>
  <si>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</si>
  <si>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</si>
  <si>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</si>
  <si>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</si>
  <si>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</si>
  <si>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</si>
  <si>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</si>
  <si>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</si>
  <si>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</si>
  <si>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</si>
  <si>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</si>
  <si>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</si>
  <si>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</si>
  <si>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</si>
  <si>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</si>
  <si>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</si>
  <si>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</si>
  <si>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</si>
  <si>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</si>
  <si>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</si>
  <si>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</si>
  <si>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</si>
  <si>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</si>
  <si>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</si>
  <si>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</si>
  <si>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</si>
  <si>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</si>
  <si>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</si>
  <si>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</si>
  <si>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</si>
  <si>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</si>
  <si>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</si>
  <si>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</si>
  <si>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</si>
  <si>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</si>
  <si>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</si>
  <si>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</si>
  <si>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</si>
  <si>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</si>
  <si>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</si>
  <si>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</si>
  <si>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</si>
  <si>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</si>
  <si>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</si>
  <si>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</si>
  <si>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</si>
  <si>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</si>
  <si>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</si>
  <si>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</si>
  <si>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</si>
  <si>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</si>
  <si>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</si>
  <si>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</si>
  <si>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</si>
  <si>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</si>
  <si>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</si>
  <si>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</si>
  <si>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</si>
  <si>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</si>
  <si>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</si>
  <si>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</si>
  <si>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</si>
  <si>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</si>
  <si>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</si>
  <si>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</si>
  <si>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</si>
  <si>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</si>
  <si>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</si>
  <si>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</si>
  <si>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</si>
  <si>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</si>
  <si>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</si>
  <si>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</si>
  <si>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</si>
  <si>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</si>
  <si>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</si>
  <si>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</si>
  <si>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</si>
  <si>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</si>
  <si>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</si>
  <si>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</si>
  <si>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</si>
  <si>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</si>
  <si>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</si>
  <si>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</si>
  <si>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</si>
  <si>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</si>
  <si>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</si>
  <si>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</si>
  <si>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</si>
  <si>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</si>
  <si>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</si>
  <si>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</si>
  <si>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</si>
  <si>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</si>
  <si>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</si>
  <si>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</si>
  <si>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</si>
  <si>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</si>
  <si>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</si>
  <si>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</si>
  <si>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</si>
  <si>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</si>
  <si>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</si>
  <si>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</si>
  <si>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</si>
  <si>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</si>
  <si>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</si>
  <si>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</si>
  <si>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</si>
  <si>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</si>
  <si>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</si>
  <si>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</si>
  <si>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</si>
  <si>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</si>
  <si>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</si>
  <si>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</si>
  <si>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</si>
  <si>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</si>
  <si>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</si>
  <si>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</si>
  <si>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</si>
  <si>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</si>
  <si>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</si>
  <si>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</si>
  <si>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</si>
  <si>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</si>
  <si>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</si>
  <si>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</si>
  <si>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</si>
  <si>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</si>
  <si>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</si>
  <si>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</si>
  <si>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</si>
  <si>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</si>
  <si>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</si>
  <si>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</si>
  <si>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</si>
  <si>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</si>
  <si>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</si>
  <si>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</si>
  <si>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</si>
  <si>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</si>
  <si>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</si>
  <si>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</si>
  <si>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</si>
  <si>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</si>
  <si>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</si>
  <si>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</si>
  <si>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</si>
  <si>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</si>
  <si>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</si>
  <si>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</si>
  <si>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</si>
  <si>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</si>
  <si>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</si>
  <si>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</si>
  <si>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</si>
  <si>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</si>
  <si>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</si>
  <si>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</si>
  <si>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</si>
  <si>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</si>
  <si>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</si>
  <si>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</si>
  <si>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</si>
  <si>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</si>
  <si>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</si>
  <si>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</si>
  <si>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</si>
  <si>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</si>
  <si>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</si>
  <si>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</si>
  <si>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</si>
  <si>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</si>
  <si>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</si>
  <si>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</si>
  <si>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</si>
  <si>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</si>
  <si>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</si>
  <si>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</si>
  <si>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</si>
  <si>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</si>
  <si>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</si>
  <si>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</si>
  <si>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</si>
  <si>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</si>
  <si>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</si>
  <si>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</si>
  <si>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</si>
  <si>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</si>
  <si>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</si>
  <si>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</si>
  <si>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</si>
  <si>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</si>
  <si>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</si>
  <si>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</si>
  <si>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</si>
  <si>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</si>
  <si>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</si>
  <si>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</si>
  <si>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</si>
  <si>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</si>
  <si>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</si>
  <si>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</si>
  <si>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</si>
  <si>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</si>
  <si>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</si>
  <si>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</si>
  <si>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</si>
  <si>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</si>
  <si>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</si>
  <si>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</si>
  <si>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</si>
  <si>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</si>
  <si>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</si>
  <si>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</si>
  <si>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</si>
  <si>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</si>
  <si>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</si>
  <si>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</si>
  <si>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</si>
  <si>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</si>
  <si>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</si>
  <si>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</si>
  <si>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</si>
  <si>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</si>
  <si>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</si>
  <si>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</si>
  <si>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</si>
  <si>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</si>
  <si>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</si>
  <si>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</si>
  <si>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</si>
  <si>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</si>
  <si>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</si>
  <si>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</si>
  <si>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</si>
  <si>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</si>
  <si>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</si>
  <si>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</si>
  <si>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</si>
  <si>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</si>
  <si>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</si>
  <si>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</si>
  <si>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</si>
  <si>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</si>
  <si>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</si>
  <si>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</si>
  <si>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</si>
  <si>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</si>
  <si>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</si>
  <si>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</si>
  <si>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</si>
  <si>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</si>
  <si>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</si>
  <si>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</si>
  <si>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</si>
  <si>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</si>
  <si>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</si>
  <si>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</si>
  <si>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</si>
  <si>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</si>
  <si>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</si>
  <si>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</si>
  <si>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</si>
  <si>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</si>
  <si>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</si>
  <si>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</si>
  <si>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</si>
  <si>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</si>
  <si>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</si>
  <si>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</si>
  <si>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</si>
  <si>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</si>
  <si>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</si>
  <si>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</si>
  <si>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</si>
  <si>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</si>
  <si>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</si>
  <si>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</si>
  <si>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</si>
  <si>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</si>
  <si>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</si>
  <si>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</si>
  <si>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</si>
  <si>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</si>
  <si>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</si>
  <si>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</si>
  <si>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</si>
  <si>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</si>
  <si>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</si>
  <si>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</si>
  <si>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</si>
  <si>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</si>
  <si>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</si>
  <si>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</si>
  <si>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</si>
  <si>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</si>
  <si>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</si>
  <si>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</si>
  <si>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</si>
  <si>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</si>
  <si>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</si>
  <si>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</si>
  <si>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</si>
  <si>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</si>
  <si>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</si>
  <si>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</si>
  <si>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</si>
  <si>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</si>
  <si>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</si>
  <si>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</si>
  <si>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</si>
  <si>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</si>
  <si>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</si>
  <si>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</si>
  <si>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</si>
  <si>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</si>
  <si>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</si>
  <si>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</si>
  <si>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</si>
  <si>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</si>
  <si>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</si>
  <si>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</si>
  <si>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</si>
  <si>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</si>
  <si>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</si>
  <si>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</si>
  <si>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</si>
  <si>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</si>
  <si>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</si>
  <si>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</si>
  <si>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</si>
  <si>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</si>
  <si>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</si>
  <si>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</si>
  <si>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</si>
  <si>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</si>
  <si>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</si>
  <si>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</si>
  <si>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</si>
  <si>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</si>
  <si>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</si>
  <si>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</si>
  <si>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</si>
  <si>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</si>
  <si>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</si>
  <si>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</si>
  <si>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</si>
  <si>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</si>
  <si>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</si>
  <si>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</si>
  <si>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</si>
  <si>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</si>
  <si>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</si>
  <si>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</si>
  <si>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</si>
  <si>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</si>
  <si>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</si>
  <si>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</si>
  <si>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</si>
  <si>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</si>
  <si>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</si>
  <si>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</si>
  <si>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</si>
  <si>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</si>
  <si>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</si>
  <si>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</si>
  <si>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</si>
  <si>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</si>
  <si>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</si>
  <si>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</si>
  <si>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</si>
  <si>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</si>
  <si>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</si>
  <si>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</si>
  <si>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</si>
  <si>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</si>
  <si>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</si>
  <si>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</si>
  <si>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</si>
  <si>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</si>
  <si>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</si>
  <si>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</si>
  <si>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</si>
  <si>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</si>
  <si>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</si>
  <si>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</si>
  <si>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</si>
  <si>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</si>
  <si>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</si>
  <si>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</si>
  <si>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</si>
  <si>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</si>
  <si>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</si>
  <si>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</si>
  <si>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</si>
  <si>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</si>
  <si>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</si>
  <si>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</si>
  <si>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</si>
  <si>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</si>
  <si>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</si>
  <si>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</si>
  <si>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</si>
  <si>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</si>
  <si>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</si>
  <si>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</si>
  <si>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</si>
  <si>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</si>
  <si>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</si>
  <si>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</si>
  <si>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</si>
  <si>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</si>
  <si>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</si>
  <si>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</si>
  <si>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</si>
  <si>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</si>
  <si>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</si>
  <si>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</si>
  <si>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</si>
  <si>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</si>
  <si>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</si>
  <si>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</si>
  <si>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</si>
  <si>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</si>
  <si>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</si>
  <si>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</si>
  <si>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</si>
  <si>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</si>
  <si>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</si>
  <si>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</si>
  <si>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</si>
  <si>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</si>
  <si>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</si>
  <si>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</si>
  <si>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</si>
  <si>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</si>
  <si>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</si>
  <si>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</si>
  <si>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</si>
  <si>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</si>
  <si>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</si>
  <si>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</si>
  <si>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</si>
  <si>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</si>
  <si>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</si>
  <si>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</si>
  <si>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</si>
  <si>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</si>
  <si>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</si>
  <si>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</si>
  <si>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</si>
  <si>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</si>
  <si>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</si>
  <si>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</si>
  <si>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</si>
  <si>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</si>
  <si>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</si>
  <si>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</si>
  <si>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</si>
  <si>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</si>
  <si>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</si>
  <si>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</si>
  <si>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</si>
  <si>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</si>
  <si>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</si>
  <si>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</si>
  <si>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</si>
  <si>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</si>
  <si>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</si>
  <si>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</si>
  <si>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</si>
  <si>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</si>
  <si>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</si>
  <si>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</si>
  <si>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</si>
  <si>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</si>
  <si>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</si>
  <si>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</si>
  <si>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</si>
  <si>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</si>
  <si>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</si>
  <si>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</si>
  <si>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</si>
  <si>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</si>
  <si>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</si>
  <si>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</si>
  <si>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</si>
  <si>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</si>
  <si>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</si>
  <si>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</si>
  <si>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</si>
  <si>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</si>
  <si>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</si>
  <si>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</si>
  <si>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</si>
  <si>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</si>
  <si>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</si>
  <si>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</si>
  <si>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</si>
  <si>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</si>
  <si>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</si>
  <si>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</si>
  <si>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</si>
  <si>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</si>
  <si>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</si>
  <si>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</si>
  <si>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</si>
  <si>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</si>
  <si>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</si>
  <si>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</si>
  <si>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</si>
  <si>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</si>
  <si>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</si>
  <si>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</si>
  <si>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</si>
  <si>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</si>
  <si>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</si>
  <si>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</si>
  <si>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</si>
  <si>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</si>
  <si>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</si>
  <si>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</si>
  <si>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</si>
  <si>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</si>
  <si>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</si>
  <si>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</si>
  <si>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</si>
  <si>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</si>
  <si>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</si>
  <si>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</si>
  <si>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</si>
  <si>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</si>
  <si>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</si>
  <si>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</si>
  <si>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</si>
  <si>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</si>
  <si>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</si>
  <si>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</si>
  <si>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</si>
  <si>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</si>
  <si>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</si>
  <si>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</si>
  <si>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</si>
  <si>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</si>
  <si>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</si>
  <si>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</si>
  <si>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</si>
  <si>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</si>
  <si>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</si>
  <si>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</si>
  <si>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</si>
  <si>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</si>
  <si>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</si>
  <si>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</si>
  <si>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</si>
  <si>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</si>
  <si>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</si>
  <si>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</si>
  <si>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</si>
  <si>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</si>
  <si>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</si>
  <si>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</si>
  <si>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</si>
  <si>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</si>
  <si>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</si>
  <si>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</si>
  <si>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</si>
  <si>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</si>
  <si>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</si>
  <si>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</si>
  <si>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</si>
  <si>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</si>
  <si>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</si>
  <si>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</si>
  <si>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</si>
  <si>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</si>
  <si>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</si>
  <si>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</si>
  <si>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</si>
  <si>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</si>
  <si>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</si>
  <si>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</si>
  <si>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</si>
  <si>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</si>
  <si>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</si>
  <si>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</si>
  <si>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</si>
  <si>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</si>
  <si>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</si>
  <si>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</si>
  <si>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</si>
  <si>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</si>
  <si>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</si>
  <si>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</si>
  <si>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</si>
  <si>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</si>
  <si>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</si>
  <si>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</si>
  <si>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</si>
  <si>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</si>
  <si>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</si>
  <si>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</si>
  <si>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</si>
  <si>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</si>
  <si>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</si>
  <si>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</si>
  <si>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</si>
  <si>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</si>
  <si>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</si>
  <si>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</si>
  <si>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</si>
  <si>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</si>
  <si>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</si>
  <si>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</si>
  <si>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</si>
  <si>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</si>
  <si>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</si>
  <si>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</si>
  <si>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</si>
  <si>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</si>
  <si>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</si>
  <si>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</si>
  <si>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</si>
  <si>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</si>
  <si>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</si>
  <si>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</si>
  <si>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</si>
  <si>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</si>
  <si>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</si>
  <si>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</si>
  <si>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</si>
  <si>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</si>
  <si>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</si>
  <si>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</si>
  <si>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</si>
  <si>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</si>
  <si>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</si>
  <si>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</si>
  <si>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</si>
  <si>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</si>
  <si>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</si>
  <si>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</si>
  <si>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</si>
  <si>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</si>
  <si>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</si>
  <si>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</si>
  <si>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</si>
  <si>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</si>
  <si>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</si>
  <si>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</si>
  <si>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</si>
  <si>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</si>
  <si>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</si>
  <si>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</si>
  <si>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</si>
  <si>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</si>
  <si>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</si>
  <si>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</si>
  <si>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</si>
  <si>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</si>
  <si>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</si>
  <si>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</si>
  <si>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</si>
  <si>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</si>
  <si>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</si>
  <si>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</si>
  <si>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</si>
  <si>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</si>
  <si>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</si>
  <si>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</si>
  <si>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</si>
  <si>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</si>
  <si>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</si>
  <si>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</si>
  <si>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</si>
  <si>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</si>
  <si>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</si>
  <si>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</si>
  <si>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</si>
  <si>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</si>
  <si>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</si>
  <si>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</si>
  <si>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</si>
  <si>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</si>
  <si>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</si>
  <si>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</si>
  <si>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</si>
  <si>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</si>
  <si>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</si>
  <si>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</si>
  <si>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</si>
  <si>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</si>
  <si>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</si>
  <si>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</si>
  <si>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</si>
  <si>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</si>
  <si>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</si>
  <si>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</si>
  <si>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</si>
  <si>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</si>
  <si>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</si>
  <si>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</si>
  <si>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</si>
  <si>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</si>
  <si>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</si>
  <si>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</si>
  <si>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</si>
  <si>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</si>
  <si>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</si>
  <si>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</si>
  <si>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</si>
  <si>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</si>
  <si>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</si>
  <si>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</si>
  <si>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</si>
  <si>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</si>
  <si>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</si>
  <si>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</si>
  <si>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</si>
  <si>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</si>
  <si>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</si>
  <si>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</si>
  <si>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</si>
  <si>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</si>
  <si>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</si>
  <si>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</si>
  <si>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</si>
  <si>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</si>
  <si>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</si>
  <si>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</si>
  <si>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</si>
  <si>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</si>
  <si>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</si>
  <si>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</si>
  <si>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</si>
  <si>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</si>
  <si>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</si>
  <si>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</si>
  <si>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</si>
  <si>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</si>
  <si>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</si>
  <si>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</si>
  <si>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</si>
  <si>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</si>
  <si>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</si>
  <si>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</si>
  <si>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</si>
  <si>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</si>
  <si>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</si>
  <si>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</si>
  <si>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</si>
  <si>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</si>
  <si>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</si>
  <si>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</si>
  <si>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</si>
  <si>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</si>
  <si>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</si>
  <si>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</si>
  <si>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</si>
  <si>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</si>
  <si>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</si>
  <si>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</si>
  <si>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</si>
  <si>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</si>
  <si>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</si>
  <si>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</si>
  <si>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</si>
  <si>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</si>
  <si>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</si>
  <si>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</si>
  <si>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</si>
  <si>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</si>
  <si>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</si>
  <si>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</si>
  <si>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</si>
  <si>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</si>
  <si>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</si>
  <si>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</si>
  <si>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</si>
  <si>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</si>
  <si>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</si>
  <si>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</si>
  <si>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</si>
  <si>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</si>
  <si>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</si>
  <si>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</si>
  <si>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</si>
  <si>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</si>
  <si>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</si>
  <si>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</si>
  <si>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</si>
  <si>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</si>
  <si>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</si>
  <si>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</si>
  <si>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</si>
  <si>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</si>
  <si>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</si>
  <si>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</si>
  <si>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</si>
  <si>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</si>
  <si>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</si>
  <si>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</si>
  <si>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</si>
  <si>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</si>
  <si>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</si>
  <si>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</si>
  <si>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</si>
  <si>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</si>
  <si>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</si>
  <si>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</si>
  <si>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</si>
  <si>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</si>
  <si>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</si>
  <si>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</si>
  <si>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</si>
  <si>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</si>
  <si>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</si>
  <si>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</si>
  <si>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</si>
  <si>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</si>
  <si>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</si>
  <si>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</si>
  <si>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</si>
  <si>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</si>
  <si>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</si>
  <si>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</si>
  <si>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</si>
  <si>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</si>
  <si>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</si>
  <si>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</si>
  <si>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</si>
  <si>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</si>
  <si>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</si>
  <si>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</si>
  <si>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</si>
  <si>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</si>
  <si>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</si>
  <si>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</si>
  <si>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</si>
  <si>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</si>
  <si>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</si>
  <si>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</si>
  <si>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</si>
  <si>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</si>
  <si>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</si>
  <si>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</si>
  <si>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</si>
  <si>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</si>
  <si>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</si>
  <si>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</si>
  <si>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</si>
  <si>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</si>
  <si>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</si>
  <si>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</si>
  <si>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</si>
  <si>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</si>
  <si>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</si>
  <si>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</si>
  <si>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</si>
  <si>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</si>
  <si>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</si>
  <si>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</si>
  <si>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</si>
  <si>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</si>
  <si>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</si>
  <si>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</si>
  <si>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</si>
  <si>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</si>
  <si>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</si>
  <si>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</si>
  <si>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</si>
  <si>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</si>
  <si>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</si>
  <si>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</si>
  <si>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</si>
  <si>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</si>
  <si>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</si>
  <si>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</si>
  <si>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</si>
  <si>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</si>
  <si>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</si>
  <si>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</si>
  <si>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</si>
  <si>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</si>
  <si>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</si>
  <si>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</si>
  <si>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</si>
  <si>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</si>
  <si>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</si>
  <si>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</si>
  <si>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</si>
  <si>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</si>
  <si>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</si>
  <si>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</si>
  <si>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</si>
  <si>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</si>
  <si>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</si>
  <si>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</si>
  <si>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</si>
  <si>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</si>
  <si>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</si>
  <si>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</si>
  <si>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</si>
  <si>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</si>
  <si>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</si>
  <si>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</si>
  <si>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</si>
  <si>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</si>
  <si>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</si>
  <si>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</si>
  <si>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</si>
  <si>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</si>
  <si>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</si>
  <si>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</si>
  <si>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</si>
  <si>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</si>
  <si>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</si>
  <si>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</si>
  <si>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</si>
  <si>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</si>
  <si>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</si>
  <si>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</si>
  <si>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</si>
  <si>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</si>
  <si>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</si>
  <si>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</si>
  <si>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</si>
  <si>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</si>
  <si>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</si>
  <si>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</si>
  <si>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</si>
  <si>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</si>
  <si>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</si>
  <si>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</si>
  <si>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</si>
  <si>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</si>
  <si>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</si>
  <si>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</si>
  <si>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</si>
  <si>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</si>
  <si>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</si>
  <si>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</si>
  <si>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</si>
  <si>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</si>
  <si>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</si>
  <si>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</si>
  <si>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</si>
  <si>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</si>
  <si>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</si>
  <si>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</si>
  <si>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</si>
  <si>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</si>
  <si>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</si>
  <si>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</si>
  <si>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</si>
  <si>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</si>
  <si>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</si>
  <si>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</si>
  <si>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</si>
  <si>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</si>
  <si>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</si>
  <si>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</si>
  <si>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</si>
  <si>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</si>
  <si>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</si>
  <si>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</si>
  <si>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</si>
  <si>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</si>
  <si>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</si>
  <si>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</si>
  <si>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</si>
  <si>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</si>
  <si>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</si>
  <si>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</si>
  <si>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</si>
  <si>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</si>
  <si>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</si>
  <si>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</si>
  <si>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</si>
  <si>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</si>
  <si>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</si>
  <si>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</si>
  <si>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</si>
  <si>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</si>
  <si>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</si>
  <si>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</si>
  <si>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</si>
  <si>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</si>
  <si>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</si>
  <si>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</si>
  <si>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</si>
  <si>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</si>
  <si>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</si>
  <si>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</si>
  <si>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</si>
  <si>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</si>
  <si>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</si>
  <si>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</si>
  <si>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</si>
  <si>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</si>
  <si>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</si>
  <si>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</si>
  <si>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</si>
  <si>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</si>
  <si>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</si>
  <si>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</si>
  <si>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</si>
  <si>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</si>
  <si>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</si>
  <si>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</si>
  <si>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</si>
  <si>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</si>
  <si>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</si>
  <si>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</si>
  <si>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</si>
  <si>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</si>
  <si>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</si>
  <si>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</si>
  <si>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</si>
  <si>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</si>
  <si>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</si>
  <si>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</si>
  <si>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</si>
  <si>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</si>
  <si>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</si>
  <si>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</si>
  <si>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</si>
  <si>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</si>
  <si>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</si>
  <si>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</si>
  <si>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</si>
  <si>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</si>
  <si>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</si>
  <si>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</si>
  <si>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</si>
  <si>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</si>
  <si>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</si>
  <si>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</si>
  <si>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</si>
  <si>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</si>
  <si>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</si>
  <si>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</si>
  <si>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</si>
  <si>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</si>
  <si>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</si>
  <si>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</si>
  <si>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</si>
  <si>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</si>
  <si>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</si>
  <si>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</si>
  <si>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</si>
  <si>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</si>
  <si>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</si>
  <si>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</si>
  <si>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</si>
  <si>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</si>
  <si>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</si>
  <si>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</si>
  <si>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</si>
  <si>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</si>
  <si>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</si>
  <si>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</si>
  <si>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</si>
  <si>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</si>
  <si>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</si>
  <si>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</si>
  <si>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</si>
  <si>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</si>
  <si>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</si>
  <si>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</si>
  <si>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</si>
  <si>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</si>
  <si>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</si>
  <si>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</si>
  <si>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</si>
  <si>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</si>
  <si>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</si>
  <si>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</si>
  <si>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</si>
  <si>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</si>
  <si>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</si>
  <si>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</si>
  <si>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</si>
  <si>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</si>
  <si>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</si>
  <si>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</si>
  <si>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</si>
  <si>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</si>
  <si>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</si>
  <si>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</si>
  <si>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</si>
  <si>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</si>
  <si>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</si>
  <si>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</si>
  <si>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</si>
  <si>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</si>
  <si>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</si>
  <si>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</si>
  <si>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</si>
  <si>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</si>
  <si>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</si>
  <si>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</si>
  <si>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</si>
  <si>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</si>
  <si>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</si>
  <si>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</si>
  <si>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</si>
  <si>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</si>
  <si>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</si>
  <si>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</si>
  <si>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</si>
  <si>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</si>
  <si>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</si>
  <si>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</si>
  <si>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</si>
  <si>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</si>
  <si>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</si>
  <si>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</si>
  <si>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</si>
  <si>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</si>
  <si>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</si>
  <si>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</si>
  <si>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</si>
  <si>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</si>
  <si>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</si>
  <si>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</si>
  <si>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</si>
  <si>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</si>
  <si>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</si>
  <si>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</si>
  <si>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</si>
  <si>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</si>
  <si>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</si>
  <si>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</si>
  <si>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</si>
  <si>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</si>
  <si>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</si>
  <si>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</si>
  <si>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</si>
  <si>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</si>
  <si>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</si>
  <si>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</si>
  <si>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</si>
  <si>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</si>
  <si>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</si>
  <si>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</si>
  <si>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</si>
  <si>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</si>
  <si>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</si>
  <si>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</si>
  <si>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</si>
  <si>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</si>
  <si>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</si>
  <si>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</si>
  <si>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</si>
  <si>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</si>
  <si>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</si>
  <si>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</si>
  <si>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</si>
  <si>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</si>
  <si>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</si>
  <si>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</si>
  <si>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</si>
  <si>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</si>
  <si>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</si>
  <si>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</si>
  <si>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</si>
  <si>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</si>
  <si>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</si>
  <si>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</si>
  <si>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</si>
  <si>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</si>
  <si>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</si>
  <si>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</si>
  <si>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</si>
  <si>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</si>
  <si>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</si>
  <si>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</si>
  <si>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</si>
  <si>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</si>
  <si>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</si>
  <si>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</si>
  <si>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</si>
  <si>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</si>
  <si>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</si>
  <si>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</si>
  <si>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</si>
  <si>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</si>
  <si>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</si>
  <si>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</si>
  <si>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</si>
  <si>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</si>
  <si>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</si>
  <si>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</si>
  <si>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</si>
  <si>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</si>
  <si>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</si>
  <si>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</si>
  <si>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</si>
  <si>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</si>
  <si>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</si>
  <si>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</si>
  <si>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</si>
  <si>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</si>
  <si>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</si>
  <si>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</si>
  <si>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</si>
  <si>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</si>
  <si>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</si>
  <si>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</si>
  <si>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</si>
  <si>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</si>
  <si>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</si>
  <si>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</si>
  <si>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</si>
  <si>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</si>
  <si>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</si>
  <si>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</si>
  <si>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</si>
  <si>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</si>
  <si>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</si>
  <si>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</si>
  <si>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</si>
  <si>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</si>
  <si>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</si>
  <si>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</si>
  <si>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</si>
  <si>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</si>
  <si>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</si>
  <si>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</si>
  <si>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</si>
  <si>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</si>
  <si>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</si>
  <si>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</si>
  <si>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</si>
  <si>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</si>
  <si>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</si>
  <si>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</si>
  <si>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</si>
  <si>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</si>
  <si>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</si>
  <si>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</si>
  <si>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</si>
  <si>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</si>
  <si>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</si>
  <si>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</si>
  <si>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</si>
  <si>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</si>
  <si>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</si>
  <si>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</si>
  <si>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</si>
  <si>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</si>
  <si>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</si>
  <si>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</si>
  <si>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</si>
  <si>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</si>
  <si>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</si>
  <si>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</si>
  <si>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</si>
  <si>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</si>
  <si>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</si>
  <si>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</si>
  <si>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</si>
  <si>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</si>
  <si>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</si>
  <si>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</si>
  <si>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</si>
  <si>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</si>
  <si>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</si>
  <si>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</si>
  <si>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</si>
  <si>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</si>
  <si>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</si>
  <si>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</si>
  <si>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</si>
  <si>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</si>
  <si>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</si>
  <si>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</si>
  <si>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</si>
  <si>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</si>
  <si>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</si>
  <si>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</si>
  <si>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</si>
  <si>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</si>
  <si>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</si>
  <si>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</si>
  <si>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</si>
  <si>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</si>
  <si>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</si>
  <si>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</si>
  <si>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</si>
  <si>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</si>
  <si>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</si>
  <si>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</si>
  <si>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</si>
  <si>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</si>
  <si>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</si>
  <si>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</si>
  <si>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</si>
  <si>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</si>
  <si>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</si>
  <si>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</si>
  <si>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</si>
  <si>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</si>
  <si>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</si>
  <si>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</si>
  <si>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</si>
  <si>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</si>
  <si>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</si>
  <si>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</si>
  <si>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</si>
  <si>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</si>
  <si>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</si>
  <si>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</si>
  <si>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</si>
  <si>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</si>
  <si>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</si>
  <si>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</si>
  <si>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</si>
  <si>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</si>
  <si>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</si>
  <si>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</si>
  <si>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</si>
  <si>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</si>
  <si>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</si>
  <si>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</si>
  <si>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</si>
  <si>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</si>
  <si>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</si>
  <si>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</si>
  <si>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</si>
  <si>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</si>
  <si>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</si>
  <si>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</si>
  <si>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</si>
  <si>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</si>
  <si>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</si>
  <si>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</si>
  <si>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</si>
  <si>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</si>
  <si>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</si>
  <si>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</si>
  <si>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</si>
  <si>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</si>
  <si>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</si>
  <si>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</si>
  <si>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</si>
  <si>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</si>
  <si>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</si>
  <si>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</si>
  <si>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</si>
  <si>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</si>
  <si>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</si>
  <si>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</si>
  <si>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</si>
  <si>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</si>
  <si>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</si>
  <si>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</si>
  <si>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</si>
  <si>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</si>
  <si>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</si>
  <si>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</si>
  <si>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</si>
  <si>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</si>
  <si>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</si>
  <si>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</si>
  <si>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</si>
  <si>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</si>
  <si>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</si>
  <si>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</si>
  <si>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</si>
  <si>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</si>
  <si>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</si>
  <si>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</si>
  <si>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</si>
  <si>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</si>
  <si>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</si>
  <si>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</si>
  <si>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</si>
  <si>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</si>
  <si>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</si>
  <si>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</si>
  <si>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</si>
  <si>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</si>
  <si>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</si>
  <si>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</si>
  <si>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</si>
  <si>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</si>
  <si>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</si>
  <si>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</si>
  <si>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</si>
  <si>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</si>
  <si>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</si>
  <si>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</si>
  <si>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</si>
  <si>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</si>
  <si>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</si>
  <si>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</si>
  <si>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</si>
  <si>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</si>
  <si>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</si>
  <si>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</si>
  <si>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</si>
  <si>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</si>
  <si>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</si>
  <si>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</si>
  <si>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</si>
  <si>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</si>
  <si>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</si>
  <si>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</si>
  <si>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</si>
  <si>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</si>
  <si>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</si>
  <si>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</si>
  <si>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</si>
  <si>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</si>
  <si>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</si>
  <si>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</si>
  <si>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</si>
  <si>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</si>
  <si>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</si>
  <si>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</si>
  <si>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</si>
  <si>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</si>
  <si>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</si>
  <si>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</si>
  <si>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</si>
  <si>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</si>
  <si>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</si>
  <si>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</si>
  <si>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</si>
  <si>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</si>
  <si>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</si>
  <si>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</si>
  <si>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</si>
  <si>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</si>
  <si>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</si>
  <si>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</si>
  <si>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</si>
  <si>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</si>
  <si>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</si>
  <si>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</si>
  <si>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</si>
  <si>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</si>
  <si>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</si>
  <si>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</si>
  <si>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</si>
  <si>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</si>
  <si>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</si>
  <si>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</si>
  <si>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</si>
  <si>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</si>
  <si>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</si>
  <si>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</si>
  <si>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</si>
  <si>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</si>
  <si>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</si>
  <si>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</si>
  <si>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</si>
  <si>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</si>
  <si>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</si>
  <si>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</si>
  <si>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</si>
  <si>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</si>
  <si>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</si>
  <si>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</si>
  <si>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</si>
  <si>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</si>
  <si>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</si>
  <si>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</si>
  <si>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</si>
  <si>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</si>
  <si>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</si>
  <si>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</si>
  <si>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</si>
  <si>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</si>
  <si>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</si>
  <si>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</si>
  <si>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</si>
  <si>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</si>
  <si>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</si>
  <si>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</si>
  <si>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</si>
  <si>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</si>
  <si>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</si>
  <si>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</si>
  <si>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</si>
  <si>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</si>
  <si>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</si>
  <si>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</si>
  <si>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</si>
  <si>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</si>
  <si>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</si>
  <si>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</si>
  <si>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</si>
  <si>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</si>
  <si>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</si>
  <si>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</si>
  <si>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</si>
  <si>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</si>
  <si>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</si>
  <si>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</si>
  <si>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</si>
  <si>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</si>
  <si>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</si>
  <si>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</si>
  <si>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</si>
  <si>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</si>
  <si>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</si>
  <si>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</si>
  <si>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</si>
  <si>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</si>
  <si>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</si>
  <si>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</si>
  <si>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</si>
  <si>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</si>
  <si>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</si>
  <si>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</si>
  <si>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</si>
  <si>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</si>
  <si>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</si>
  <si>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</si>
  <si>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</si>
  <si>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</si>
  <si>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</si>
  <si>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</si>
  <si>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</si>
  <si>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</si>
  <si>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</si>
  <si>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</si>
  <si>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</si>
  <si>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</si>
  <si>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</si>
  <si>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</si>
  <si>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</si>
  <si>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</si>
  <si>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</si>
  <si>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</si>
  <si>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</si>
  <si>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</si>
  <si>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</si>
  <si>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</si>
  <si>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</si>
  <si>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</si>
  <si>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</si>
  <si>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</si>
  <si>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</si>
  <si>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</si>
  <si>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</si>
  <si>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</si>
  <si>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</si>
  <si>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</si>
  <si>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</si>
  <si>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</si>
  <si>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</si>
  <si>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</si>
  <si>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</si>
  <si>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</si>
  <si>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</si>
  <si>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</si>
  <si>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</si>
  <si>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</si>
  <si>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</si>
  <si>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</si>
  <si>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</si>
  <si>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</si>
  <si>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</si>
  <si>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</si>
  <si>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</si>
  <si>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</si>
  <si>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</si>
  <si>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</si>
  <si>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</si>
  <si>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</si>
  <si>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</si>
  <si>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</si>
  <si>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</si>
  <si>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</si>
  <si>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</si>
  <si>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</si>
  <si>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</si>
  <si>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</si>
  <si>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</si>
  <si>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</si>
  <si>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</si>
  <si>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</si>
  <si>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</si>
  <si>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</si>
  <si>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</si>
  <si>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</si>
  <si>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</si>
  <si>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</si>
  <si>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</si>
  <si>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</si>
  <si>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</si>
  <si>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</si>
  <si>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</si>
  <si>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</si>
  <si>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</si>
  <si>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</si>
  <si>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</si>
  <si>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</si>
  <si>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</si>
  <si>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</si>
  <si>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</si>
  <si>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</si>
  <si>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</si>
  <si>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</si>
  <si>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</si>
  <si>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</si>
  <si>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</si>
  <si>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</si>
  <si>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</si>
  <si>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</si>
  <si>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</si>
  <si>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</si>
  <si>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</si>
  <si>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</si>
  <si>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</si>
  <si>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</si>
  <si>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</si>
  <si>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</si>
  <si>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</si>
  <si>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</si>
  <si>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</si>
  <si>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</si>
  <si>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</si>
  <si>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</si>
  <si>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</si>
  <si>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</si>
  <si>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</si>
  <si>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</si>
  <si>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</si>
  <si>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</si>
  <si>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</si>
  <si>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</si>
  <si>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</si>
  <si>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</si>
  <si>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</si>
  <si>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</si>
  <si>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</si>
  <si>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</si>
  <si>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</si>
  <si>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</si>
  <si>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</si>
  <si>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</si>
  <si>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</si>
  <si>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</si>
  <si>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</si>
  <si>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</si>
  <si>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</si>
  <si>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</si>
  <si>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</si>
  <si>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</si>
  <si>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</si>
  <si>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</si>
  <si>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</si>
  <si>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</si>
  <si>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</si>
  <si>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</si>
  <si>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</si>
  <si>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</si>
  <si>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</si>
  <si>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</si>
  <si>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</si>
  <si>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</si>
  <si>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</si>
  <si>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</si>
  <si>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</si>
  <si>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</si>
  <si>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</si>
  <si>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</si>
  <si>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</si>
  <si>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</si>
  <si>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</si>
  <si>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</si>
  <si>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</si>
  <si>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</si>
  <si>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</si>
  <si>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</si>
  <si>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</si>
  <si>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</si>
  <si>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</si>
  <si>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</si>
  <si>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</si>
  <si>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</si>
  <si>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</si>
  <si>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</si>
  <si>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</si>
  <si>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</si>
  <si>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</si>
  <si>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</si>
  <si>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</si>
  <si>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</si>
  <si>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</si>
  <si>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</si>
  <si>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</si>
  <si>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</si>
  <si>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</si>
  <si>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</si>
  <si>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</si>
  <si>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</si>
  <si>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</si>
  <si>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</si>
  <si>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</si>
  <si>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</si>
  <si>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</si>
  <si>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</si>
  <si>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</si>
  <si>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</si>
  <si>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</si>
  <si>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</si>
  <si>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</si>
  <si>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</si>
  <si>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</si>
  <si>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</si>
  <si>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</si>
  <si>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</si>
  <si>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</si>
  <si>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</si>
  <si>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</si>
  <si>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</si>
  <si>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</si>
  <si>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</si>
  <si>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</si>
  <si>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</si>
  <si>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</si>
  <si>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</si>
  <si>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</si>
  <si>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</si>
  <si>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</si>
  <si>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</si>
  <si>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</si>
  <si>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</si>
  <si>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</si>
  <si>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</si>
  <si>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</si>
  <si>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</si>
  <si>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</si>
  <si>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</si>
  <si>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</si>
  <si>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</si>
  <si>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</si>
  <si>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</si>
  <si>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</si>
  <si>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</si>
  <si>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</si>
  <si>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</si>
  <si>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</si>
  <si>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</si>
  <si>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</si>
  <si>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</si>
  <si>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</si>
  <si>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</si>
  <si>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</si>
  <si>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</si>
  <si>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</si>
  <si>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</si>
  <si>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</si>
  <si>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</si>
  <si>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</si>
  <si>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</si>
  <si>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</si>
  <si>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</si>
  <si>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</si>
  <si>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</si>
  <si>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</si>
  <si>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</si>
  <si>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</si>
  <si>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</si>
  <si>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</si>
  <si>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</si>
  <si>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</si>
  <si>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</si>
  <si>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</si>
  <si>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</si>
  <si>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</si>
  <si>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</si>
  <si>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</si>
  <si>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</si>
  <si>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</si>
  <si>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</si>
  <si>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</si>
  <si>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</si>
  <si>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</si>
  <si>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</si>
  <si>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</si>
  <si>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</si>
  <si>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</si>
  <si>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</si>
  <si>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</si>
  <si>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</si>
  <si>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</si>
  <si>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</si>
  <si>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</si>
  <si>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</si>
  <si>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</si>
  <si>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</si>
  <si>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</si>
  <si>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</si>
  <si>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</si>
  <si>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</si>
  <si>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</si>
  <si>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</si>
  <si>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</si>
  <si>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</si>
  <si>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</si>
  <si>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</si>
  <si>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</si>
  <si>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</si>
  <si>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</si>
  <si>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</si>
  <si>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</si>
  <si>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</si>
  <si>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</si>
  <si>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</si>
  <si>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</si>
  <si>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</si>
  <si>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</si>
  <si>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</si>
  <si>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</si>
  <si>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</si>
  <si>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</si>
  <si>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</si>
  <si>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</si>
  <si>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</si>
  <si>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</si>
  <si>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</si>
  <si>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</si>
  <si>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</si>
  <si>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</si>
  <si>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</si>
  <si>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</si>
  <si>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</si>
  <si>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</si>
  <si>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</si>
  <si>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</si>
  <si>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</si>
  <si>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</si>
  <si>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</si>
  <si>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</si>
  <si>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</si>
  <si>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</si>
  <si>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</si>
  <si>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</si>
  <si>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</si>
  <si>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</si>
  <si>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</si>
  <si>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</si>
  <si>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</si>
  <si>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</si>
  <si>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</si>
  <si>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</si>
  <si>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</si>
  <si>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</si>
  <si>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</si>
  <si>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</si>
  <si>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</si>
  <si>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</si>
  <si>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</si>
  <si>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</si>
  <si>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</si>
  <si>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</si>
  <si>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</si>
  <si>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</si>
  <si>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</si>
  <si>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</si>
  <si>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</si>
  <si>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</si>
  <si>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</si>
  <si>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</si>
  <si>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</si>
  <si>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</si>
  <si>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</si>
  <si>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</si>
  <si>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</si>
  <si>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</si>
  <si>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</si>
  <si>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</si>
  <si>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</si>
  <si>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</si>
  <si>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</si>
  <si>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</si>
  <si>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</si>
  <si>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</si>
  <si>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</si>
  <si>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</si>
  <si>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</si>
  <si>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</si>
  <si>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</si>
  <si>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</si>
  <si>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</si>
  <si>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</si>
  <si>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</si>
  <si>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</si>
  <si>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</si>
  <si>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</si>
  <si>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</si>
  <si>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</si>
  <si>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</si>
  <si>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</si>
  <si>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</si>
  <si>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</si>
  <si>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</si>
  <si>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</si>
  <si>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</si>
  <si>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</si>
  <si>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</si>
  <si>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</si>
  <si>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</si>
  <si>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</si>
  <si>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</si>
  <si>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</si>
  <si>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</si>
  <si>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</si>
  <si>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</si>
  <si>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</si>
  <si>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</si>
  <si>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</si>
  <si>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</si>
  <si>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</si>
  <si>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</si>
  <si>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</si>
  <si>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</si>
  <si>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</si>
  <si>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</si>
  <si>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</si>
  <si>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</si>
  <si>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</si>
  <si>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</si>
  <si>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</si>
  <si>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</si>
  <si>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</si>
  <si>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</si>
  <si>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</si>
  <si>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</si>
  <si>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</si>
  <si>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</si>
  <si>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</si>
  <si>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</si>
  <si>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</si>
  <si>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</si>
  <si>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</si>
  <si>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</si>
  <si>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</si>
  <si>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</si>
  <si>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</si>
  <si>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</si>
  <si>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</si>
  <si>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</si>
  <si>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</si>
  <si>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</si>
  <si>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</si>
  <si>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</si>
  <si>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</si>
  <si>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</si>
  <si>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</si>
  <si>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</si>
  <si>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</si>
  <si>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</si>
  <si>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</si>
  <si>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</si>
  <si>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</si>
  <si>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</si>
  <si>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</si>
  <si>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</si>
  <si>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</si>
  <si>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</si>
  <si>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</si>
  <si>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</si>
  <si>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</si>
  <si>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</si>
  <si>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</si>
  <si>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</si>
  <si>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</si>
  <si>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</si>
  <si>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</si>
  <si>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</si>
  <si>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</si>
  <si>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</si>
  <si>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</si>
  <si>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</si>
  <si>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</si>
  <si>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</si>
  <si>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</si>
  <si>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</si>
  <si>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</si>
  <si>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</si>
  <si>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</si>
  <si>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</si>
  <si>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</si>
  <si>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</si>
  <si>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</si>
  <si>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</si>
  <si>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</si>
  <si>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</si>
  <si>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</si>
  <si>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</si>
  <si>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</si>
  <si>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</si>
  <si>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</si>
  <si>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</si>
  <si>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</si>
  <si>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</si>
  <si>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</si>
  <si>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</si>
  <si>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</si>
  <si>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</si>
  <si>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</si>
  <si>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</si>
  <si>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</si>
  <si>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</si>
  <si>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</si>
  <si>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</si>
  <si>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</si>
  <si>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</si>
  <si>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</si>
  <si>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</si>
  <si>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</si>
  <si>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</si>
  <si>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</si>
  <si>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</si>
  <si>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</si>
  <si>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</si>
  <si>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</si>
  <si>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</si>
  <si>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</si>
  <si>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</si>
  <si>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</si>
  <si>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</si>
  <si>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</si>
  <si>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</si>
  <si>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</si>
  <si>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</si>
  <si>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</si>
  <si>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</si>
  <si>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</si>
  <si>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</si>
  <si>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</si>
  <si>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</si>
  <si>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</si>
  <si>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</si>
  <si>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</si>
  <si>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</si>
  <si>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</si>
  <si>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</si>
  <si>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</si>
  <si>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</si>
  <si>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</si>
  <si>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</si>
  <si>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</si>
  <si>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</si>
  <si>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</si>
  <si>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</si>
  <si>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</si>
  <si>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</si>
  <si>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</si>
  <si>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</si>
  <si>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</si>
  <si>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</si>
  <si>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</si>
  <si>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</si>
  <si>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</si>
  <si>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</si>
  <si>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</si>
  <si>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</si>
  <si>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</si>
  <si>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</si>
  <si>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</si>
  <si>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</si>
  <si>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</si>
  <si>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</si>
  <si>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</si>
  <si>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</si>
  <si>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</si>
  <si>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</si>
  <si>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</si>
  <si>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</si>
  <si>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</si>
  <si>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</si>
  <si>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</si>
  <si>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</si>
  <si>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</si>
  <si>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</si>
  <si>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</si>
  <si>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</si>
  <si>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</si>
  <si>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</si>
  <si>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</si>
  <si>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</si>
  <si>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</si>
  <si>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</si>
  <si>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</si>
  <si>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</si>
  <si>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</si>
  <si>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</si>
  <si>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</si>
  <si>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</si>
  <si>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</si>
  <si>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</si>
  <si>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</si>
  <si>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</si>
  <si>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</si>
  <si>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</si>
  <si>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</si>
  <si>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</si>
  <si>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</si>
  <si>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</si>
  <si>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</si>
  <si>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</si>
  <si>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</si>
  <si>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</si>
  <si>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</si>
  <si>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</si>
  <si>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</si>
  <si>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</si>
  <si>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</si>
  <si>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</si>
  <si>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</si>
  <si>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</si>
  <si>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</si>
  <si>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</si>
  <si>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</si>
  <si>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</si>
  <si>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</si>
  <si>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</si>
  <si>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</si>
  <si>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</si>
  <si>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</si>
  <si>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</si>
  <si>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</si>
  <si>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</si>
  <si>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</si>
  <si>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</si>
  <si>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</si>
  <si>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</si>
  <si>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</si>
  <si>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</si>
  <si>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</si>
  <si>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</si>
  <si>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</si>
  <si>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</si>
  <si>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</si>
  <si>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</si>
  <si>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</si>
  <si>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</si>
  <si>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</si>
  <si>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</si>
  <si>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</si>
  <si>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</si>
  <si>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</si>
  <si>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</si>
  <si>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</si>
  <si>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</si>
  <si>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</si>
  <si>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</si>
  <si>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</si>
  <si>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</si>
  <si>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</si>
  <si>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</si>
  <si>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</si>
  <si>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</si>
  <si>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</si>
  <si>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</si>
  <si>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</si>
  <si>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</si>
  <si>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</si>
  <si>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</si>
  <si>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</si>
  <si>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</si>
  <si>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</si>
  <si>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</si>
  <si>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</si>
  <si>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</si>
  <si>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</si>
  <si>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</si>
  <si>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</si>
  <si>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</si>
  <si>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</si>
  <si>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</si>
  <si>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</si>
  <si>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</si>
  <si>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</si>
  <si>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</si>
  <si>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</si>
  <si>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</si>
  <si>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</si>
  <si>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</si>
  <si>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</si>
  <si>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</si>
  <si>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</si>
  <si>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</si>
  <si>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</si>
  <si>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</si>
  <si>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</si>
  <si>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</si>
  <si>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</si>
  <si>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</si>
  <si>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</si>
  <si>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</si>
  <si>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</si>
  <si>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</si>
  <si>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</si>
  <si>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</si>
  <si>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</si>
  <si>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</si>
  <si>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</si>
  <si>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</si>
  <si>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</si>
  <si>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</si>
  <si>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</si>
  <si>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</si>
  <si>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</si>
  <si>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</si>
  <si>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</si>
  <si>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</si>
  <si>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</si>
  <si>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</si>
  <si>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</si>
  <si>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</si>
  <si>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</si>
  <si>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</si>
  <si>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</si>
  <si>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</si>
  <si>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</si>
  <si>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</si>
  <si>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</si>
  <si>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</si>
  <si>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</si>
  <si>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</si>
  <si>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</si>
  <si>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</si>
  <si>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</si>
  <si>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</si>
  <si>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</si>
  <si>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</si>
  <si>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</si>
  <si>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</si>
  <si>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</si>
  <si>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</si>
  <si>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</si>
  <si>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</si>
  <si>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</si>
  <si>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</si>
  <si>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</si>
  <si>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</si>
  <si>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</si>
  <si>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</si>
  <si>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</si>
  <si>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</si>
  <si>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</si>
  <si>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</si>
  <si>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</si>
  <si>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</si>
  <si>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</si>
  <si>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</si>
  <si>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</si>
  <si>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</si>
  <si>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</si>
  <si>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</si>
  <si>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</si>
  <si>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</si>
  <si>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</si>
  <si>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</si>
  <si>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</si>
  <si>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</si>
  <si>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</si>
  <si>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</si>
  <si>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</si>
  <si>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</si>
  <si>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</si>
  <si>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</si>
  <si>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</si>
  <si>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</si>
  <si>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</si>
  <si>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</si>
  <si>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</si>
  <si>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</si>
  <si>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</si>
  <si>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</si>
  <si>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</si>
  <si>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</si>
  <si>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</si>
  <si>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</si>
  <si>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</si>
  <si>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</si>
  <si>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</si>
  <si>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</si>
  <si>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</si>
  <si>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</si>
  <si>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</si>
  <si>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</si>
  <si>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</si>
  <si>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</si>
  <si>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</si>
  <si>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</si>
  <si>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</si>
  <si>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</si>
  <si>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</si>
  <si>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</si>
  <si>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</si>
  <si>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</si>
  <si>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</si>
  <si>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</si>
  <si>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</si>
  <si>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</si>
  <si>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</si>
  <si>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</si>
  <si>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</si>
  <si>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</si>
  <si>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</si>
  <si>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</si>
  <si>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</si>
  <si>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</si>
  <si>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</si>
  <si>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</si>
  <si>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</si>
  <si>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</si>
  <si>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</si>
  <si>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</si>
  <si>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</si>
  <si>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</si>
  <si>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</si>
  <si>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</si>
  <si>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</si>
  <si>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</si>
  <si>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</si>
  <si>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</si>
  <si>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</si>
  <si>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</si>
  <si>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</si>
  <si>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</si>
  <si>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</si>
  <si>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</si>
  <si>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</si>
  <si>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</si>
  <si>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</si>
  <si>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</si>
  <si>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</si>
  <si>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</si>
  <si>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</si>
  <si>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</si>
  <si>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</si>
  <si>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</si>
  <si>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</si>
  <si>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</si>
  <si>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</si>
  <si>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</si>
  <si>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</si>
  <si>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</si>
  <si>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</si>
  <si>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</si>
  <si>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</si>
  <si>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</si>
  <si>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</si>
  <si>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</si>
  <si>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</si>
  <si>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</si>
  <si>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</si>
  <si>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</si>
  <si>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</si>
  <si>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</si>
  <si>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</si>
  <si>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</si>
  <si>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</si>
  <si>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</si>
  <si>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</si>
  <si>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</si>
  <si>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</si>
  <si>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</si>
  <si>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</si>
  <si>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</si>
  <si>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</si>
  <si>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</si>
  <si>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</si>
  <si>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</si>
  <si>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</si>
  <si>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</si>
  <si>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</si>
  <si>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</si>
  <si>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</si>
  <si>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</si>
  <si>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</si>
  <si>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</si>
  <si>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</si>
  <si>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</si>
  <si>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</si>
  <si>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</si>
  <si>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</si>
  <si>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</si>
  <si>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</si>
  <si>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</si>
  <si>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</si>
  <si>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</si>
  <si>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</si>
  <si>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</si>
  <si>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</si>
  <si>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</si>
  <si>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</si>
  <si>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</si>
  <si>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</si>
  <si>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</si>
  <si>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</si>
  <si>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</si>
  <si>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</si>
  <si>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</si>
  <si>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</si>
  <si>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</si>
  <si>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</si>
  <si>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</si>
  <si>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</si>
  <si>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</si>
  <si>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</si>
  <si>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</si>
  <si>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</si>
  <si>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</si>
  <si>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</si>
  <si>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</si>
  <si>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</si>
  <si>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</si>
  <si>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</si>
  <si>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</si>
  <si>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</si>
  <si>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</si>
  <si>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</si>
  <si>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</si>
  <si>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</si>
  <si>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</si>
  <si>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</si>
  <si>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</si>
  <si>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</si>
  <si>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</si>
  <si>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</si>
  <si>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</si>
  <si>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</si>
  <si>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</si>
  <si>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</si>
  <si>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</si>
  <si>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</si>
  <si>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</si>
  <si>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</si>
  <si>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</si>
  <si>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</si>
  <si>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</si>
  <si>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</si>
  <si>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</si>
  <si>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</si>
  <si>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</si>
  <si>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</si>
  <si>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</si>
  <si>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</si>
  <si>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</si>
  <si>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</si>
  <si>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</si>
  <si>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</si>
  <si>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</si>
  <si>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</si>
  <si>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</si>
  <si>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</si>
  <si>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</si>
  <si>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</si>
  <si>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</si>
  <si>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</si>
  <si>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</si>
  <si>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</si>
  <si>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</si>
  <si>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</si>
  <si>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</si>
  <si>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</si>
  <si>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</si>
  <si>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</si>
  <si>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</si>
  <si>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</si>
  <si>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</si>
  <si>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</si>
  <si>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</si>
  <si>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</si>
  <si>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</si>
  <si>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</si>
  <si>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</si>
  <si>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</si>
  <si>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</si>
  <si>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</si>
  <si>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</si>
  <si>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</si>
  <si>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</si>
  <si>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</si>
  <si>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</si>
  <si>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</si>
  <si>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</si>
  <si>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</si>
  <si>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</si>
  <si>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</si>
  <si>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</si>
  <si>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</si>
  <si>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</si>
  <si>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</si>
  <si>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</si>
  <si>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</si>
  <si>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</si>
  <si>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</si>
  <si>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</si>
  <si>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</si>
  <si>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</si>
  <si>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</si>
  <si>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</si>
  <si>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</si>
  <si>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</si>
  <si>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</si>
  <si>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</si>
  <si>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</si>
  <si>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</si>
  <si>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</si>
  <si>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</si>
  <si>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</si>
  <si>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</si>
  <si>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</si>
  <si>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</si>
  <si>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</si>
  <si>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</si>
  <si>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</si>
  <si>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</si>
  <si>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</si>
  <si>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</si>
  <si>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</si>
  <si>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</si>
  <si>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</si>
  <si>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</si>
  <si>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</si>
  <si>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</si>
  <si>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</si>
  <si>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</si>
  <si>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</si>
  <si>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</si>
  <si>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</si>
  <si>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</si>
  <si>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</si>
  <si>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</si>
  <si>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</si>
  <si>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</si>
  <si>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</si>
  <si>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</si>
  <si>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</si>
  <si>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</si>
  <si>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</si>
  <si>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</si>
  <si>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</si>
  <si>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</si>
  <si>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</si>
  <si>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</si>
  <si>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</si>
  <si>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</si>
  <si>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</si>
  <si>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</si>
  <si>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</si>
  <si>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</si>
  <si>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</si>
  <si>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</si>
  <si>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</si>
  <si>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</si>
  <si>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</si>
  <si>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</si>
  <si>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</si>
  <si>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</si>
  <si>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</si>
  <si>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</si>
  <si>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</si>
  <si>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</si>
  <si>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</si>
  <si>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</si>
  <si>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</si>
  <si>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</si>
  <si>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</si>
  <si>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</si>
  <si>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</si>
  <si>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</si>
  <si>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</si>
  <si>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</si>
  <si>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</si>
  <si>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</si>
  <si>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</si>
  <si>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</si>
  <si>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</si>
  <si>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</si>
  <si>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</si>
  <si>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</si>
  <si>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</si>
  <si>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</si>
  <si>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</si>
  <si>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</si>
  <si>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</si>
  <si>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</si>
  <si>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</si>
  <si>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</si>
  <si>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</si>
  <si>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</si>
  <si>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</si>
  <si>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</si>
  <si>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</si>
  <si>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</si>
  <si>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</si>
  <si>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</si>
  <si>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</si>
  <si>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</si>
  <si>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</si>
  <si>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</si>
  <si>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</si>
  <si>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</si>
  <si>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</si>
  <si>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</si>
  <si>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</si>
  <si>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</si>
  <si>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</si>
  <si>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</si>
  <si>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</si>
  <si>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</si>
  <si>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</si>
  <si>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</si>
  <si>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</si>
  <si>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</si>
  <si>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</si>
  <si>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</si>
  <si>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</si>
  <si>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</si>
  <si>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</si>
  <si>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</si>
  <si>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</si>
  <si>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</si>
  <si>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</si>
  <si>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</si>
  <si>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</si>
  <si>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</si>
  <si>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</si>
  <si>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</si>
  <si>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</si>
  <si>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</si>
  <si>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</si>
  <si>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</si>
  <si>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</si>
  <si>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</si>
  <si>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</si>
  <si>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</si>
  <si>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</si>
  <si>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</si>
  <si>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</si>
  <si>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</si>
  <si>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</si>
  <si>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</si>
  <si>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</si>
  <si>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</si>
  <si>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</si>
  <si>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</si>
  <si>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</si>
  <si>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</si>
  <si>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</si>
  <si>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</si>
  <si>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</si>
  <si>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</si>
  <si>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</si>
  <si>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</si>
  <si>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</si>
  <si>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</si>
  <si>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</si>
  <si>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</si>
  <si>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</si>
  <si>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</si>
  <si>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</si>
  <si>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</si>
  <si>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</si>
  <si>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</si>
  <si>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</si>
  <si>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</si>
  <si>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</si>
  <si>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</si>
  <si>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</si>
  <si>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</si>
  <si>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</si>
  <si>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</si>
  <si>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</si>
  <si>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</si>
  <si>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</si>
  <si>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</si>
  <si>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</si>
  <si>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</si>
  <si>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</si>
  <si>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</si>
  <si>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</si>
  <si>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</si>
  <si>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</si>
  <si>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</si>
  <si>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</si>
  <si>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</si>
  <si>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</si>
  <si>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</si>
  <si>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</si>
  <si>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</si>
  <si>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</si>
  <si>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</si>
  <si>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</si>
  <si>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</si>
  <si>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</si>
  <si>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</si>
  <si>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</si>
  <si>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</si>
  <si>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</si>
  <si>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</si>
  <si>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</si>
  <si>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</si>
  <si>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</si>
  <si>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</si>
  <si>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</si>
  <si>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</si>
  <si>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</si>
  <si>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</si>
  <si>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</si>
  <si>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</si>
  <si>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</si>
  <si>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</si>
  <si>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</si>
  <si>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</si>
  <si>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</si>
  <si>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</si>
  <si>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</si>
  <si>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</si>
  <si>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</si>
  <si>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</si>
  <si>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</si>
  <si>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</si>
  <si>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</si>
  <si>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</si>
  <si>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</si>
  <si>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</si>
  <si>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</si>
  <si>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</si>
  <si>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</si>
  <si>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</si>
  <si>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</si>
  <si>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</si>
  <si>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</si>
  <si>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</si>
  <si>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</si>
  <si>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</si>
  <si>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</si>
  <si>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</si>
  <si>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</si>
  <si>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</si>
  <si>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</si>
  <si>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</si>
  <si>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</si>
  <si>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</si>
  <si>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</si>
  <si>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</si>
  <si>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</si>
  <si>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</si>
  <si>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</si>
  <si>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</si>
  <si>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</si>
  <si>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</si>
  <si>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</si>
  <si>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</si>
  <si>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</si>
  <si>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</si>
  <si>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</si>
  <si>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</si>
  <si>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</si>
  <si>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</si>
  <si>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</si>
  <si>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</si>
  <si>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</si>
  <si>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</si>
  <si>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</si>
  <si>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</si>
  <si>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</si>
  <si>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</si>
  <si>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</si>
  <si>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</si>
  <si>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</si>
  <si>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</si>
  <si>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</si>
  <si>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</si>
  <si>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</si>
  <si>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</si>
  <si>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</si>
  <si>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</si>
  <si>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</si>
  <si>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</si>
  <si>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</si>
  <si>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</si>
  <si>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</si>
  <si>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</si>
  <si>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</si>
  <si>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</si>
  <si>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</si>
  <si>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</si>
  <si>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</si>
  <si>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</si>
  <si>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</si>
  <si>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</si>
  <si>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</si>
  <si>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</si>
  <si>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</si>
  <si>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</si>
  <si>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</si>
  <si>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</si>
  <si>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</si>
  <si>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</si>
  <si>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</si>
  <si>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</si>
  <si>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</si>
  <si>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</si>
  <si>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</si>
  <si>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</si>
  <si>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</si>
  <si>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</si>
  <si>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</si>
  <si>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</si>
  <si>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</si>
  <si>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</si>
  <si>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</si>
  <si>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</si>
  <si>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</si>
  <si>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</si>
  <si>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</si>
  <si>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</si>
  <si>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</si>
  <si>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</si>
  <si>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</si>
  <si>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</si>
  <si>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</si>
  <si>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</si>
  <si>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</si>
  <si>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</si>
  <si>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</si>
  <si>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</si>
  <si>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</si>
  <si>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</si>
  <si>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</si>
  <si>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</si>
  <si>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</si>
  <si>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</si>
  <si>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</si>
  <si>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</si>
  <si>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</si>
  <si>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</si>
  <si>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</si>
  <si>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</si>
  <si>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</si>
  <si>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</si>
  <si>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</si>
  <si>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</si>
  <si>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</si>
  <si>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</si>
  <si>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</si>
  <si>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</si>
  <si>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</si>
  <si>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</si>
  <si>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</si>
  <si>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</si>
  <si>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</si>
  <si>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</si>
  <si>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</si>
  <si>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</si>
  <si>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</si>
  <si>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</si>
  <si>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</si>
  <si>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</si>
  <si>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</si>
  <si>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</si>
  <si>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</si>
  <si>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</si>
  <si>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</si>
  <si>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</si>
  <si>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</si>
  <si>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</si>
  <si>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</si>
  <si>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</si>
  <si>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</si>
  <si>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</si>
  <si>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</si>
  <si>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</si>
  <si>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</si>
  <si>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</si>
  <si>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</si>
  <si>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</si>
  <si>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</si>
  <si>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</si>
  <si>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</si>
  <si>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</si>
  <si>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</si>
  <si>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</si>
  <si>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</si>
  <si>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</si>
  <si>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</si>
  <si>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</si>
  <si>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</si>
  <si>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</si>
  <si>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</si>
  <si>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</si>
  <si>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</si>
  <si>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</si>
  <si>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</si>
  <si>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</si>
  <si>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</si>
  <si>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</si>
  <si>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</si>
  <si>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</si>
  <si>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</si>
  <si>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</si>
  <si>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</si>
  <si>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</si>
  <si>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</si>
  <si>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</si>
  <si>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</si>
  <si>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</si>
  <si>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</si>
  <si>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</si>
  <si>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</si>
  <si>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</si>
  <si>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</si>
  <si>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</si>
  <si>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</si>
  <si>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</si>
  <si>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</si>
  <si>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</si>
  <si>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</si>
  <si>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</si>
  <si>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</si>
  <si>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</si>
  <si>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</si>
  <si>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</si>
  <si>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</si>
  <si>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</si>
  <si>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</si>
  <si>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</si>
  <si>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</si>
  <si>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</si>
  <si>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</si>
  <si>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</si>
  <si>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</si>
  <si>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</si>
  <si>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</si>
  <si>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</si>
  <si>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</si>
  <si>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</si>
  <si>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</si>
  <si>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</si>
  <si>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</si>
  <si>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</si>
  <si>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</si>
  <si>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</si>
  <si>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</si>
  <si>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</si>
  <si>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</si>
  <si>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</si>
  <si>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</si>
  <si>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</si>
  <si>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</si>
  <si>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</si>
  <si>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</si>
  <si>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</si>
  <si>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</si>
  <si>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</si>
  <si>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</si>
  <si>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</si>
  <si>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</si>
  <si>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</si>
  <si>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</si>
  <si>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</si>
  <si>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</si>
  <si>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</si>
  <si>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</si>
  <si>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</si>
  <si>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</si>
  <si>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</si>
  <si>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</si>
  <si>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</si>
  <si>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</si>
  <si>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</si>
  <si>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</si>
  <si>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</si>
  <si>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</si>
  <si>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</si>
  <si>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</si>
  <si>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</si>
  <si>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</si>
  <si>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</si>
  <si>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</si>
  <si>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</si>
  <si>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</si>
  <si>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</si>
  <si>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</si>
  <si>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</si>
  <si>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</si>
  <si>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</si>
  <si>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</si>
  <si>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</si>
  <si>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</si>
  <si>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</si>
  <si>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</si>
  <si>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</si>
  <si>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</si>
  <si>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</si>
  <si>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</si>
  <si>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</si>
  <si>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</si>
  <si>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</si>
  <si>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</si>
  <si>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</si>
  <si>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</si>
  <si>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</si>
  <si>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</si>
  <si>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</si>
  <si>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</si>
  <si>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</si>
  <si>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</si>
  <si>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</si>
  <si>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</si>
  <si>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</si>
  <si>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</si>
  <si>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</si>
  <si>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</si>
  <si>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</si>
  <si>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</si>
  <si>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</si>
  <si>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</si>
  <si>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</si>
  <si>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</si>
  <si>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</si>
  <si>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</si>
  <si>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</si>
  <si>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</si>
  <si>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</si>
  <si>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</si>
  <si>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</si>
  <si>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</si>
  <si>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</si>
  <si>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</si>
  <si>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</si>
  <si>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</si>
  <si>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</si>
  <si>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</si>
  <si>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</si>
  <si>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</si>
  <si>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</si>
  <si>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</si>
  <si>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</si>
  <si>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</si>
  <si>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</si>
  <si>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</si>
  <si>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</si>
  <si>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</si>
  <si>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</si>
  <si>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</si>
  <si>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</si>
  <si>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</si>
  <si>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</si>
  <si>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</si>
  <si>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</si>
  <si>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</si>
  <si>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</si>
  <si>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</si>
  <si>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</si>
  <si>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</si>
  <si>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</si>
  <si>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</si>
  <si>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</si>
  <si>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</si>
  <si>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</si>
  <si>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</si>
  <si>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</si>
  <si>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</si>
  <si>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</si>
  <si>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</si>
  <si>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</si>
  <si>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</si>
  <si>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</si>
  <si>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</si>
  <si>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</si>
  <si>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</si>
  <si>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</si>
  <si>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</si>
  <si>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</si>
  <si>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</si>
  <si>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</si>
  <si>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</si>
  <si>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</si>
  <si>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</si>
  <si>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</si>
  <si>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</si>
  <si>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</si>
  <si>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</si>
  <si>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</si>
  <si>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</si>
  <si>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</si>
  <si>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</si>
  <si>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</si>
  <si>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</si>
  <si>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</si>
  <si>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</si>
  <si>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</si>
  <si>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</si>
  <si>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</si>
  <si>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</si>
  <si>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</si>
  <si>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</si>
  <si>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</si>
  <si>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</si>
  <si>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</si>
  <si>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</si>
  <si>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</si>
  <si>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</si>
  <si>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</si>
  <si>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</si>
  <si>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</si>
  <si>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</si>
  <si>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</si>
  <si>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</si>
  <si>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</si>
  <si>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</si>
  <si>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</si>
  <si>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</si>
  <si>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</si>
  <si>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</si>
  <si>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</si>
  <si>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</si>
  <si>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</si>
  <si>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</si>
  <si>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</si>
  <si>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</si>
  <si>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</si>
  <si>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</si>
  <si>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</si>
  <si>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</si>
  <si>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</si>
  <si>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</si>
  <si>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</si>
  <si>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</si>
  <si>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</si>
  <si>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</si>
  <si>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</si>
  <si>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</si>
  <si>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</si>
  <si>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</si>
  <si>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</si>
  <si>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</si>
  <si>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</si>
  <si>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</si>
  <si>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</si>
  <si>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</si>
  <si>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</si>
  <si>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</si>
  <si>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</si>
  <si>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</si>
  <si>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</si>
  <si>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</si>
  <si>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</si>
  <si>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</si>
  <si>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</si>
  <si>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</si>
  <si>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</si>
  <si>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</si>
  <si>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</si>
  <si>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</si>
  <si>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</si>
  <si>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</si>
  <si>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</si>
  <si>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</si>
  <si>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</si>
  <si>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</si>
  <si>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</si>
  <si>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</si>
  <si>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</si>
  <si>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</si>
  <si>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</si>
  <si>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</si>
  <si>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</si>
  <si>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</si>
  <si>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</si>
  <si>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</si>
  <si>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</si>
  <si>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</si>
  <si>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</si>
  <si>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</si>
  <si>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</si>
  <si>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</si>
  <si>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</si>
  <si>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</si>
  <si>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</si>
  <si>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</si>
  <si>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</si>
  <si>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</si>
  <si>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</si>
  <si>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</si>
  <si>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</si>
  <si>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</si>
  <si>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</si>
  <si>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</si>
  <si>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</si>
  <si>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</si>
  <si>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</si>
  <si>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</si>
  <si>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</si>
  <si>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</si>
  <si>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</si>
  <si>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</si>
  <si>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</si>
  <si>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</si>
  <si>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</si>
  <si>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</si>
  <si>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</si>
  <si>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</si>
  <si>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</si>
  <si>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</si>
  <si>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</si>
  <si>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</si>
  <si>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</si>
  <si>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</si>
  <si>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</si>
  <si>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</si>
  <si>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</si>
  <si>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</si>
  <si>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</si>
  <si>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</si>
  <si>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</si>
  <si>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</si>
  <si>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</si>
  <si>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</si>
  <si>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</si>
  <si>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</si>
  <si>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</si>
  <si>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</si>
  <si>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</si>
  <si>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</si>
  <si>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</si>
  <si>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</si>
  <si>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</si>
  <si>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</si>
  <si>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</si>
  <si>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</si>
  <si>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</si>
  <si>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</si>
  <si>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</si>
  <si>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</si>
  <si>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</si>
  <si>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</si>
  <si>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</si>
  <si>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</si>
  <si>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</si>
  <si>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</si>
  <si>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</si>
  <si>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</si>
  <si>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</si>
  <si>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</si>
  <si>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</si>
  <si>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</si>
  <si>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</si>
  <si>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</si>
  <si>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</si>
  <si>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</si>
  <si>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</si>
  <si>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</si>
  <si>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</si>
  <si>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</si>
  <si>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</si>
  <si>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</si>
  <si>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</si>
  <si>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</si>
  <si>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</si>
  <si>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</si>
  <si>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</si>
  <si>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</si>
  <si>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</si>
  <si>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</si>
  <si>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</si>
  <si>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</si>
  <si>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</si>
  <si>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</si>
  <si>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</si>
  <si>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</si>
  <si>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</si>
  <si>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</si>
  <si>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</si>
  <si>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</si>
  <si>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</si>
  <si>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</si>
  <si>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</si>
  <si>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</si>
  <si>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</si>
  <si>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</si>
  <si>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</si>
  <si>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</si>
  <si>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</si>
  <si>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</si>
  <si>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</si>
  <si>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</si>
  <si>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</si>
  <si>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</si>
  <si>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</si>
  <si>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</si>
  <si>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</si>
  <si>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</si>
  <si>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</si>
  <si>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</si>
  <si>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</si>
  <si>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</si>
  <si>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</si>
  <si>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</si>
  <si>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</si>
  <si>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</si>
  <si>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</si>
  <si>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</si>
  <si>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</si>
  <si>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</si>
  <si>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</si>
  <si>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</si>
  <si>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</si>
  <si>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</si>
  <si>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</si>
  <si>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</si>
  <si>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</si>
  <si>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</si>
  <si>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</si>
  <si>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</si>
  <si>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</si>
  <si>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</si>
  <si>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</si>
  <si>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</si>
  <si>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</si>
  <si>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</si>
  <si>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</si>
  <si>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</si>
  <si>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</si>
  <si>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</si>
  <si>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</si>
  <si>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</si>
  <si>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</si>
  <si>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</si>
  <si>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</si>
  <si>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</si>
  <si>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</si>
  <si>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</si>
  <si>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</si>
  <si>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</si>
  <si>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</si>
  <si>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</si>
  <si>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</si>
  <si>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</si>
  <si>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</si>
  <si>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</si>
  <si>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</si>
  <si>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</si>
  <si>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</si>
  <si>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</si>
  <si>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</si>
  <si>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</si>
  <si>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</si>
  <si>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</si>
  <si>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</si>
  <si>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</si>
  <si>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</si>
  <si>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</si>
  <si>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</si>
  <si>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</si>
  <si>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</si>
  <si>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</si>
  <si>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</si>
  <si>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</si>
  <si>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</si>
  <si>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</si>
  <si>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</si>
  <si>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</si>
  <si>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</si>
  <si>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</si>
  <si>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</si>
  <si>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</si>
  <si>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</si>
  <si>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</si>
  <si>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</si>
  <si>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</si>
  <si>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</si>
  <si>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</si>
  <si>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</si>
  <si>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</si>
  <si>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</si>
  <si>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</si>
  <si>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</si>
  <si>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</si>
  <si>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</si>
  <si>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</si>
  <si>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</si>
  <si>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</si>
  <si>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</si>
  <si>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</si>
  <si>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</si>
  <si>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</si>
  <si>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</si>
  <si>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</si>
  <si>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</si>
  <si>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</si>
  <si>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</si>
  <si>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</si>
  <si>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</si>
  <si>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</si>
  <si>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</si>
  <si>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</si>
  <si>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</si>
  <si>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</si>
  <si>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</si>
  <si>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</si>
  <si>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</si>
  <si>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</si>
  <si>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</si>
  <si>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</si>
  <si>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</si>
  <si>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</si>
  <si>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</si>
  <si>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</si>
  <si>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</si>
  <si>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</si>
  <si>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</si>
  <si>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</si>
  <si>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</si>
  <si>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</si>
  <si>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</si>
  <si>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</si>
  <si>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</si>
  <si>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</si>
  <si>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</si>
  <si>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</si>
  <si>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</si>
  <si>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</si>
  <si>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</si>
  <si>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</si>
  <si>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</si>
  <si>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</si>
  <si>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</si>
  <si>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</si>
  <si>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</si>
  <si>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</si>
  <si>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</si>
  <si>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</si>
  <si>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</si>
  <si>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</si>
  <si>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</si>
  <si>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</si>
  <si>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</si>
  <si>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</si>
  <si>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</si>
  <si>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</si>
  <si>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</si>
  <si>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</si>
  <si>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</si>
  <si>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</si>
  <si>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</si>
  <si>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</si>
  <si>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</si>
  <si>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</si>
  <si>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</si>
  <si>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</si>
  <si>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</si>
  <si>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</si>
  <si>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</si>
  <si>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</si>
  <si>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</si>
  <si>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</si>
  <si>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</si>
  <si>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</si>
  <si>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</si>
  <si>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</si>
  <si>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</si>
  <si>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</si>
  <si>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</si>
  <si>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</si>
  <si>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</si>
  <si>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</si>
  <si>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</si>
  <si>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</si>
  <si>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</si>
  <si>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</si>
  <si>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</si>
  <si>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</si>
  <si>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</si>
  <si>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</si>
  <si>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</si>
  <si>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</si>
  <si>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</si>
  <si>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</si>
  <si>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</si>
  <si>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</si>
  <si>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</si>
  <si>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</si>
  <si>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</si>
  <si>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</si>
  <si>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</si>
  <si>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</si>
  <si>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</si>
  <si>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</si>
  <si>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</si>
  <si>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</si>
  <si>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</si>
  <si>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</si>
  <si>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</si>
  <si>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</si>
  <si>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</si>
  <si>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</si>
  <si>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</si>
  <si>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</si>
  <si>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</si>
  <si>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</si>
  <si>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</si>
  <si>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</si>
  <si>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</si>
  <si>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</si>
  <si>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</si>
  <si>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</si>
  <si>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</si>
  <si>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</si>
  <si>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</si>
  <si>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</si>
  <si>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</si>
  <si>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</si>
  <si>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</si>
  <si>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</si>
  <si>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</si>
  <si>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</si>
  <si>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</si>
  <si>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</si>
  <si>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</si>
  <si>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</si>
  <si>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</si>
  <si>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</si>
  <si>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</si>
  <si>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</si>
  <si>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</si>
  <si>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</si>
  <si>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</si>
  <si>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</si>
  <si>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</si>
  <si>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</si>
  <si>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</si>
  <si>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</si>
  <si>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</si>
  <si>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</si>
  <si>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</si>
  <si>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</si>
  <si>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</si>
  <si>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</si>
  <si>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</si>
  <si>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</si>
  <si>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</si>
  <si>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</si>
  <si>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</si>
  <si>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</si>
  <si>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</si>
  <si>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</si>
  <si>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</si>
  <si>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</si>
  <si>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</si>
  <si>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</si>
  <si>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</si>
  <si>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</si>
  <si>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</si>
  <si>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</si>
  <si>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</si>
  <si>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</si>
  <si>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</si>
  <si>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</si>
  <si>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</si>
  <si>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</si>
  <si>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</si>
  <si>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</si>
  <si>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</si>
  <si>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</si>
  <si>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</si>
  <si>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</si>
  <si>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</si>
  <si>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</si>
  <si>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</si>
  <si>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</si>
  <si>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</si>
  <si>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</si>
  <si>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</si>
  <si>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</si>
  <si>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</si>
  <si>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</si>
  <si>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</si>
  <si>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</si>
  <si>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</si>
  <si>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</si>
  <si>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</si>
  <si>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</si>
  <si>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</si>
  <si>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</si>
  <si>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</si>
  <si>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</si>
  <si>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</si>
  <si>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</si>
  <si>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</si>
  <si>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</si>
  <si>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</si>
  <si>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</si>
  <si>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</si>
  <si>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</si>
  <si>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</si>
  <si>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</si>
  <si>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</si>
  <si>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</si>
  <si>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</si>
  <si>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</si>
  <si>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</si>
  <si>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</si>
  <si>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</si>
  <si>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</si>
  <si>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</si>
  <si>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</si>
  <si>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</si>
  <si>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</si>
  <si>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</si>
  <si>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</si>
  <si>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</si>
  <si>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</si>
  <si>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</si>
  <si>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</si>
  <si>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</si>
  <si>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</si>
  <si>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</si>
  <si>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</si>
  <si>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</si>
  <si>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</si>
  <si>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</si>
  <si>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</si>
  <si>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</si>
  <si>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</si>
  <si>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</si>
  <si>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</si>
  <si>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</si>
  <si>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</si>
  <si>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</si>
  <si>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</si>
  <si>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</si>
  <si>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</si>
  <si>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</si>
  <si>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</si>
  <si>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</si>
  <si>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</si>
  <si>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</si>
  <si>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</si>
  <si>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</si>
  <si>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</si>
  <si>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</si>
  <si>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</si>
  <si>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</si>
  <si>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</si>
  <si>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</si>
  <si>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</si>
  <si>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</si>
  <si>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</si>
  <si>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</si>
  <si>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</si>
  <si>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</si>
  <si>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</si>
  <si>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</si>
  <si>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</si>
  <si>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</si>
  <si>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</si>
  <si>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</si>
  <si>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</si>
  <si>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</si>
  <si>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</si>
  <si>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</si>
  <si>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</si>
  <si>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</si>
  <si>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</si>
  <si>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</si>
  <si>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</si>
  <si>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</si>
  <si>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</si>
  <si>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</si>
  <si>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</si>
  <si>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</si>
  <si>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</si>
  <si>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</si>
  <si>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</si>
  <si>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</si>
  <si>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</si>
  <si>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</si>
  <si>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</si>
  <si>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</si>
  <si>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</si>
  <si>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</si>
  <si>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</si>
  <si>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</si>
  <si>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</si>
  <si>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</si>
  <si>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</si>
  <si>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</si>
  <si>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</si>
  <si>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</si>
  <si>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</si>
  <si>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</si>
  <si>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</si>
  <si>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</si>
  <si>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</si>
  <si>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</si>
  <si>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</si>
  <si>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</si>
  <si>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</si>
  <si>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</si>
  <si>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</si>
  <si>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</si>
  <si>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</si>
  <si>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</si>
  <si>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</si>
  <si>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</si>
  <si>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</si>
  <si>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</si>
  <si>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</si>
  <si>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</si>
  <si>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</si>
  <si>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</si>
  <si>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</si>
  <si>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</si>
  <si>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</si>
  <si>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</si>
  <si>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</si>
  <si>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</si>
  <si>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</si>
  <si>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</si>
  <si>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</si>
  <si>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</si>
  <si>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</si>
  <si>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</si>
  <si>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</si>
  <si>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</si>
  <si>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</si>
  <si>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</si>
  <si>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</si>
  <si>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</si>
  <si>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</si>
  <si>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</si>
  <si>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</si>
  <si>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</si>
  <si>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</si>
  <si>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</si>
  <si>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</si>
  <si>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</si>
  <si>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</si>
  <si>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</si>
  <si>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</si>
  <si>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</si>
  <si>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</si>
  <si>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</si>
  <si>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</si>
  <si>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</si>
  <si>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</si>
  <si>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</si>
  <si>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</si>
  <si>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</si>
  <si>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</si>
  <si>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</si>
  <si>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</si>
  <si>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</si>
  <si>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</si>
  <si>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</si>
  <si>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</si>
  <si>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</si>
  <si>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</si>
  <si>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</si>
  <si>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</si>
  <si>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</si>
  <si>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</si>
  <si>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</si>
  <si>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</si>
  <si>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</si>
  <si>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</si>
  <si>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</si>
  <si>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</si>
  <si>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</si>
  <si>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</si>
  <si>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</si>
  <si>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</si>
  <si>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</si>
  <si>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</si>
  <si>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</si>
  <si>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</si>
  <si>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</si>
  <si>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</si>
  <si>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</si>
  <si>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</si>
  <si>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</si>
  <si>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</si>
  <si>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</si>
  <si>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</si>
  <si>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</si>
  <si>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</si>
  <si>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</si>
  <si>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</si>
  <si>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</si>
  <si>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</si>
  <si>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</si>
  <si>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</si>
  <si>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</si>
  <si>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</si>
  <si>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</si>
  <si>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</si>
  <si>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</si>
  <si>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</si>
  <si>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</si>
  <si>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</si>
  <si>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</si>
  <si>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</si>
  <si>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</si>
  <si>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</si>
  <si>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</si>
  <si>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</si>
  <si>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</si>
  <si>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</si>
  <si>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</si>
  <si>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</si>
  <si>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</si>
  <si>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</si>
  <si>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</si>
  <si>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</si>
  <si>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</si>
  <si>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</si>
  <si>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</si>
  <si>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</si>
  <si>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</si>
  <si>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</si>
  <si>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</si>
  <si>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</si>
  <si>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</si>
  <si>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</si>
  <si>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</si>
  <si>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</si>
  <si>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</si>
  <si>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</si>
  <si>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</si>
  <si>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</si>
  <si>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</si>
  <si>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</si>
  <si>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</si>
  <si>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</si>
  <si>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</si>
  <si>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</si>
  <si>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</si>
  <si>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</si>
  <si>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</si>
  <si>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</si>
  <si>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</si>
  <si>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</si>
  <si>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</si>
  <si>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</si>
  <si>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</si>
  <si>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</si>
  <si>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</si>
  <si>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</si>
  <si>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</si>
  <si>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</si>
  <si>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</si>
  <si>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</si>
  <si>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</si>
  <si>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</si>
  <si>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</si>
  <si>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</si>
  <si>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</si>
  <si>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</si>
  <si>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</si>
  <si>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</si>
  <si>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</si>
  <si>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</si>
  <si>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</si>
  <si>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</si>
  <si>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</si>
  <si>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</si>
  <si>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</si>
  <si>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</si>
  <si>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</si>
  <si>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</si>
  <si>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</si>
  <si>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</si>
  <si>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</si>
  <si>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</si>
  <si>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</si>
  <si>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</si>
  <si>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</si>
  <si>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</si>
  <si>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</si>
  <si>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</si>
  <si>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</si>
  <si>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</si>
  <si>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</si>
  <si>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</si>
  <si>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</si>
  <si>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</si>
  <si>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</si>
  <si>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</si>
  <si>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</si>
  <si>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</si>
  <si>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</si>
  <si>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</si>
  <si>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</si>
  <si>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</si>
  <si>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</si>
  <si>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</si>
  <si>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</si>
  <si>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</si>
  <si>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</si>
  <si>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</si>
  <si>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</si>
  <si>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</si>
  <si>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</si>
  <si>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</si>
  <si>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</si>
  <si>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</si>
  <si>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</si>
  <si>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</si>
  <si>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</si>
  <si>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</si>
  <si>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</si>
  <si>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</si>
  <si>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</si>
  <si>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</si>
  <si>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</si>
  <si>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</si>
  <si>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</si>
  <si>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</si>
  <si>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</si>
  <si>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</si>
  <si>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</si>
  <si>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</si>
  <si>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</si>
  <si>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</si>
  <si>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</si>
  <si>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</si>
  <si>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</si>
  <si>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</si>
  <si>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</si>
  <si>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</si>
  <si>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</si>
  <si>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</si>
  <si>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</si>
  <si>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</si>
  <si>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</si>
  <si>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</si>
  <si>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</si>
  <si>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</si>
  <si>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</si>
  <si>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</si>
  <si>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</si>
  <si>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</si>
  <si>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</si>
  <si>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</si>
  <si>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</si>
  <si>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</si>
  <si>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</si>
  <si>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</si>
  <si>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</si>
  <si>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</si>
  <si>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</si>
  <si>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</si>
  <si>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</si>
  <si>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</si>
  <si>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</si>
  <si>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</si>
  <si>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</si>
  <si>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</si>
  <si>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</si>
  <si>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</si>
  <si>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</si>
  <si>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</si>
  <si>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</si>
  <si>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</si>
  <si>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</si>
  <si>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</si>
  <si>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</si>
  <si>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</si>
  <si>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</si>
  <si>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</si>
  <si>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</si>
  <si>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</si>
  <si>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</si>
  <si>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</si>
  <si>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</si>
  <si>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</si>
  <si>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</si>
  <si>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</si>
  <si>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</si>
  <si>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</si>
  <si>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</si>
  <si>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</si>
  <si>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</si>
  <si>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</si>
  <si>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</si>
  <si>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</si>
  <si>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</si>
  <si>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</si>
  <si>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</si>
  <si>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</si>
  <si>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</si>
  <si>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</si>
  <si>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</si>
  <si>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</si>
  <si>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</si>
  <si>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</si>
  <si>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</si>
  <si>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</si>
  <si>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</si>
  <si>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</si>
  <si>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</si>
  <si>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</si>
  <si>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</si>
  <si>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</si>
  <si>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</si>
  <si>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</si>
  <si>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</si>
  <si>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</si>
  <si>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</si>
  <si>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</si>
  <si>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</si>
  <si>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</si>
  <si>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</si>
  <si>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</si>
  <si>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</si>
  <si>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</si>
  <si>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</si>
  <si>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</si>
  <si>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</si>
  <si>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</si>
  <si>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</si>
  <si>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</si>
  <si>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</si>
  <si>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</si>
  <si>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</si>
  <si>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</si>
  <si>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</si>
  <si>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</si>
  <si>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</si>
  <si>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</si>
  <si>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</si>
  <si>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</si>
  <si>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</si>
  <si>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</si>
  <si>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</si>
  <si>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</si>
  <si>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</si>
  <si>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</si>
  <si>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</si>
  <si>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</si>
  <si>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</si>
  <si>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</si>
  <si>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</si>
  <si>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</si>
  <si>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</si>
  <si>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</si>
  <si>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</si>
  <si>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</si>
  <si>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</si>
  <si>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</si>
  <si>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</si>
  <si>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</si>
  <si>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</si>
  <si>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</si>
  <si>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</si>
  <si>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</si>
  <si>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</si>
  <si>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</si>
  <si>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</si>
  <si>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</si>
  <si>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</si>
  <si>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</si>
  <si>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</si>
  <si>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</si>
  <si>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</si>
  <si>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</si>
  <si>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</si>
  <si>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</si>
  <si>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</si>
  <si>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</si>
  <si>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</si>
  <si>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</si>
  <si>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</si>
  <si>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</si>
  <si>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</si>
  <si>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</si>
  <si>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</si>
  <si>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</si>
  <si>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</si>
  <si>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</si>
  <si>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</si>
  <si>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</si>
  <si>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</si>
  <si>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</si>
  <si>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</si>
  <si>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</si>
  <si>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</si>
  <si>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</si>
  <si>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</si>
  <si>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</si>
  <si>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</si>
  <si>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</si>
  <si>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</si>
  <si>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</si>
  <si>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</si>
  <si>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</si>
  <si>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</si>
  <si>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</si>
  <si>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</si>
  <si>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</si>
  <si>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</si>
  <si>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</si>
  <si>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</si>
  <si>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</si>
  <si>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</si>
  <si>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</si>
  <si>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</si>
  <si>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</si>
  <si>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</si>
  <si>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</si>
  <si>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</si>
  <si>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</si>
  <si>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</si>
  <si>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</si>
  <si>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</si>
  <si>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</si>
  <si>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</si>
  <si>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</si>
  <si>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</si>
  <si>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</si>
  <si>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</si>
  <si>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</si>
  <si>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</si>
  <si>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</si>
  <si>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</si>
  <si>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</si>
  <si>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</si>
  <si>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</si>
  <si>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</si>
  <si>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</si>
  <si>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</si>
  <si>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</si>
  <si>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</si>
  <si>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</si>
  <si>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</si>
  <si>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</si>
  <si>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</si>
  <si>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</si>
  <si>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</si>
  <si>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</si>
  <si>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</si>
  <si>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</si>
  <si>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</si>
  <si>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</si>
  <si>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</si>
  <si>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</si>
  <si>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</si>
  <si>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</si>
  <si>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</si>
  <si>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</si>
  <si>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</si>
  <si>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</si>
  <si>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</si>
  <si>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</si>
  <si>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</si>
  <si>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</si>
  <si>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</si>
  <si>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</si>
  <si>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</si>
  <si>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</si>
  <si>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</si>
  <si>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</si>
  <si>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</si>
  <si>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</si>
  <si>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</si>
  <si>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</si>
  <si>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</si>
  <si>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</si>
  <si>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</si>
  <si>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</si>
  <si>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</si>
  <si>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</si>
  <si>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</si>
  <si>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</si>
  <si>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</si>
  <si>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</si>
  <si>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</si>
  <si>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</si>
  <si>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</si>
  <si>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</si>
  <si>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</si>
  <si>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</si>
  <si>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</si>
  <si>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</si>
  <si>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</si>
  <si>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</si>
  <si>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</si>
  <si>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</si>
  <si>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</si>
  <si>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</si>
  <si>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</si>
  <si>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</si>
  <si>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</si>
  <si>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</si>
  <si>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</si>
  <si>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</si>
  <si>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</si>
  <si>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</si>
  <si>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</si>
  <si>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</si>
  <si>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</si>
  <si>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</si>
  <si>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</si>
  <si>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</si>
  <si>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</si>
  <si>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</si>
  <si>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</si>
  <si>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</si>
  <si>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</si>
  <si>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</si>
  <si>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</si>
  <si>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</si>
  <si>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</si>
  <si>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</si>
  <si>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</si>
  <si>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</si>
  <si>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</si>
  <si>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</si>
  <si>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</si>
  <si>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</si>
  <si>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</si>
  <si>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</si>
  <si>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</si>
  <si>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</si>
  <si>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</si>
  <si>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</si>
  <si>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</si>
  <si>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</si>
  <si>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</si>
  <si>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</si>
  <si>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</si>
  <si>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</si>
  <si>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</si>
  <si>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</si>
  <si>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</si>
  <si>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</si>
  <si>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</si>
  <si>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</si>
  <si>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</si>
  <si>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</si>
  <si>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</si>
  <si>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</si>
  <si>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</si>
  <si>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</si>
  <si>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</si>
  <si>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</si>
  <si>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</si>
  <si>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</si>
  <si>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</si>
  <si>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</si>
  <si>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</si>
  <si>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</si>
  <si>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</si>
  <si>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</si>
  <si>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</si>
  <si>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</si>
  <si>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</si>
  <si>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</si>
  <si>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</si>
  <si>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</si>
  <si>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</si>
  <si>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</si>
  <si>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</si>
  <si>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</si>
  <si>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</si>
  <si>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</si>
  <si>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</si>
  <si>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</si>
  <si>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</si>
  <si>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</si>
  <si>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</si>
  <si>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</si>
  <si>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</si>
  <si>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</si>
  <si>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</si>
  <si>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</si>
  <si>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</si>
  <si>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</si>
  <si>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</si>
  <si>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</si>
  <si>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</si>
  <si>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</si>
  <si>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</si>
  <si>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</si>
  <si>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</si>
  <si>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</si>
  <si>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</si>
  <si>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</si>
  <si>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</si>
  <si>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</si>
  <si>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</si>
  <si>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</si>
  <si>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</si>
  <si>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</si>
  <si>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</si>
  <si>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</si>
  <si>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</si>
  <si>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</si>
  <si>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</si>
  <si>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</si>
  <si>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</si>
  <si>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</si>
  <si>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</si>
  <si>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</si>
  <si>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</si>
  <si>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</si>
  <si>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</si>
  <si>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</si>
  <si>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</si>
  <si>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</si>
  <si>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</si>
  <si>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</si>
  <si>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</si>
  <si>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</si>
  <si>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</si>
  <si>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</si>
  <si>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</si>
  <si>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</si>
  <si>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</si>
  <si>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</si>
  <si>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</si>
  <si>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</si>
  <si>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</si>
  <si>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</si>
  <si>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</si>
  <si>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</si>
  <si>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</si>
  <si>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</si>
  <si>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</si>
  <si>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</si>
  <si>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</si>
  <si>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</si>
  <si>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</si>
  <si>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</si>
  <si>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</si>
  <si>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</si>
  <si>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</si>
  <si>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</si>
  <si>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</si>
  <si>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</si>
  <si>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</si>
  <si>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</si>
  <si>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</si>
  <si>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</si>
  <si>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</si>
  <si>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</si>
  <si>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</si>
  <si>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</si>
  <si>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</si>
  <si>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</si>
  <si>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</si>
  <si>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</si>
  <si>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</si>
  <si>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</si>
  <si>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</si>
  <si>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</si>
  <si>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</si>
  <si>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</si>
  <si>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</si>
  <si>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</si>
  <si>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</si>
  <si>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</si>
  <si>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</si>
  <si>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</si>
  <si>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</si>
  <si>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</si>
  <si>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</si>
  <si>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</si>
  <si>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</si>
  <si>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</si>
  <si>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</si>
  <si>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</si>
  <si>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</si>
  <si>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</si>
  <si>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</si>
  <si>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</si>
  <si>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</si>
  <si>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</si>
  <si>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</si>
  <si>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</si>
  <si>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</si>
  <si>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</si>
  <si>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</si>
  <si>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</si>
  <si>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</si>
  <si>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</si>
  <si>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</si>
  <si>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</si>
  <si>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</si>
  <si>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</si>
  <si>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</si>
  <si>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</si>
  <si>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</si>
  <si>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</si>
  <si>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</si>
  <si>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</si>
  <si>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</si>
  <si>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</si>
  <si>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</si>
  <si>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</si>
  <si>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</si>
  <si>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</si>
  <si>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</si>
  <si>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</si>
  <si>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</si>
  <si>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</si>
  <si>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</si>
  <si>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</si>
  <si>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</si>
  <si>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</si>
  <si>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</si>
  <si>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</si>
  <si>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</si>
  <si>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</si>
  <si>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</si>
  <si>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</si>
  <si>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</si>
  <si>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</si>
  <si>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</si>
  <si>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</si>
  <si>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</si>
  <si>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</si>
  <si>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</si>
  <si>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</si>
  <si>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</si>
  <si>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</si>
  <si>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</si>
  <si>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</si>
  <si>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</si>
  <si>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</si>
  <si>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</si>
  <si>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</si>
  <si>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</si>
  <si>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</si>
  <si>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</si>
  <si>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</si>
  <si>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</si>
  <si>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</si>
  <si>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</si>
  <si>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</si>
  <si>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</si>
  <si>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</si>
  <si>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</si>
  <si>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</si>
  <si>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</si>
  <si>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</si>
  <si>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</si>
  <si>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</si>
  <si>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</si>
  <si>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</si>
  <si>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</si>
  <si>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</si>
  <si>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</si>
  <si>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</si>
  <si>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</si>
  <si>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</si>
  <si>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</si>
  <si>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</si>
  <si>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</si>
  <si>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</si>
  <si>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</si>
  <si>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</si>
  <si>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</si>
  <si>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</si>
  <si>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</si>
  <si>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</si>
  <si>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</si>
  <si>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</si>
  <si>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</si>
  <si>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</si>
  <si>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</si>
  <si>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</si>
  <si>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</si>
  <si>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</si>
  <si>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</si>
  <si>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</si>
  <si>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</si>
  <si>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</si>
  <si>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</si>
  <si>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</si>
  <si>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</si>
  <si>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</si>
  <si>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</si>
  <si>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</si>
  <si>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</si>
  <si>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</si>
  <si>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</si>
  <si>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</si>
  <si>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</si>
  <si>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</si>
  <si>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</si>
  <si>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</si>
  <si>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</si>
  <si>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</si>
  <si>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</si>
  <si>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</si>
  <si>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</si>
  <si>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</si>
  <si>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</si>
  <si>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</si>
  <si>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</si>
  <si>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</si>
  <si>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</si>
  <si>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</si>
  <si>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</si>
  <si>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</si>
  <si>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</si>
  <si>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</si>
  <si>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</si>
  <si>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</si>
  <si>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</si>
  <si>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</si>
  <si>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</si>
  <si>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</si>
  <si>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</si>
  <si>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</si>
  <si>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</si>
  <si>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</si>
  <si>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</si>
  <si>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</si>
  <si>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</si>
  <si>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</si>
  <si>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</si>
  <si>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</si>
  <si>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</si>
  <si>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</si>
  <si>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</si>
  <si>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</si>
  <si>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</si>
  <si>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</si>
  <si>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</si>
  <si>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</si>
  <si>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</si>
  <si>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</si>
  <si>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</si>
  <si>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</si>
  <si>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</si>
  <si>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</si>
  <si>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</si>
  <si>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</si>
  <si>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</si>
  <si>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</si>
  <si>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</si>
  <si>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</si>
  <si>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</si>
  <si>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</si>
  <si>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</si>
  <si>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</si>
  <si>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</si>
  <si>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</si>
  <si>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</si>
  <si>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</si>
  <si>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</si>
  <si>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</si>
  <si>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</si>
  <si>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</si>
  <si>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</si>
  <si>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</si>
  <si>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</si>
  <si>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</si>
  <si>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</si>
  <si>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</si>
  <si>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</si>
  <si>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</si>
  <si>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</si>
  <si>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</si>
  <si>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</si>
  <si>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</si>
  <si>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</si>
  <si>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</si>
  <si>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</si>
  <si>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</si>
  <si>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</si>
  <si>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</si>
  <si>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</si>
  <si>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</si>
  <si>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</si>
  <si>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</si>
  <si>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</si>
  <si>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</si>
  <si>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</si>
  <si>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</si>
  <si>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</si>
  <si>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</si>
  <si>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</si>
  <si>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</si>
  <si>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</si>
  <si>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</si>
  <si>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</si>
  <si>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</si>
  <si>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</si>
  <si>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</si>
  <si>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</si>
  <si>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</si>
  <si>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</si>
  <si>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</si>
  <si>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</si>
  <si>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</si>
  <si>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</si>
  <si>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</si>
  <si>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</si>
  <si>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</si>
  <si>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</si>
  <si>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</si>
  <si>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</si>
  <si>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</si>
  <si>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</si>
  <si>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</si>
  <si>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</si>
  <si>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</si>
  <si>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</si>
  <si>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</si>
  <si>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</si>
  <si>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</si>
  <si>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</si>
  <si>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</si>
  <si>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</si>
  <si>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</si>
  <si>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</si>
  <si>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</si>
  <si>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</si>
  <si>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</si>
  <si>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</si>
  <si>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</si>
  <si>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</si>
  <si>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</si>
  <si>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</si>
  <si>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</si>
  <si>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</si>
  <si>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</si>
  <si>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</si>
  <si>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</si>
  <si>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</si>
  <si>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</si>
  <si>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</si>
  <si>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</si>
  <si>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</si>
  <si>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</si>
  <si>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</si>
  <si>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</si>
  <si>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</si>
  <si>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</si>
  <si>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</si>
  <si>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</si>
  <si>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</si>
  <si>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</si>
  <si>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</si>
  <si>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</si>
  <si>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</si>
  <si>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</si>
  <si>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</si>
  <si>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</si>
  <si>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</si>
  <si>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</si>
  <si>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</si>
  <si>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</si>
  <si>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</si>
  <si>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</si>
  <si>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</si>
  <si>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</si>
  <si>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</si>
  <si>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</si>
  <si>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</si>
  <si>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</si>
  <si>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</si>
  <si>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</si>
  <si>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</si>
  <si>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</si>
  <si>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</si>
  <si>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</si>
  <si>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</si>
  <si>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</si>
  <si>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</si>
  <si>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</si>
  <si>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</si>
  <si>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</si>
  <si>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</si>
  <si>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</si>
  <si>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</si>
  <si>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</si>
  <si>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</si>
  <si>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</si>
  <si>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</si>
  <si>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</si>
  <si>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</si>
  <si>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</si>
  <si>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</si>
  <si>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</si>
  <si>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</si>
  <si>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</si>
  <si>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</si>
  <si>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</si>
  <si>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</si>
  <si>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</si>
  <si>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</si>
  <si>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</si>
  <si>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</si>
  <si>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</si>
  <si>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</si>
  <si>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</si>
  <si>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</si>
  <si>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</si>
  <si>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</si>
  <si>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</si>
  <si>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</si>
  <si>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</si>
  <si>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</si>
  <si>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</si>
  <si>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</si>
  <si>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</si>
  <si>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</si>
  <si>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</si>
  <si>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</si>
  <si>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</si>
  <si>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</si>
  <si>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</si>
  <si>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</si>
  <si>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</si>
  <si>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</si>
  <si>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</si>
  <si>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</si>
  <si>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</si>
  <si>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</si>
  <si>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</si>
  <si>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</si>
  <si>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</si>
  <si>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</si>
  <si>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</si>
  <si>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</si>
  <si>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</si>
  <si>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</si>
  <si>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</si>
  <si>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</si>
  <si>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</si>
  <si>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</si>
  <si>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</si>
  <si>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</si>
  <si>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</si>
  <si>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</si>
  <si>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</si>
  <si>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</si>
  <si>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</si>
  <si>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</si>
  <si>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</si>
  <si>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</si>
  <si>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</si>
  <si>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</si>
  <si>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</si>
  <si>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</si>
  <si>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</si>
  <si>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</si>
  <si>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</si>
  <si>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</si>
  <si>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</si>
  <si>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</si>
  <si>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</si>
  <si>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</si>
  <si>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</si>
  <si>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</si>
  <si>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</si>
  <si>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</si>
  <si>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</si>
  <si>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</si>
  <si>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</si>
  <si>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</si>
  <si>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</si>
  <si>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</si>
  <si>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</si>
  <si>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</si>
  <si>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</si>
  <si>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</si>
  <si>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</si>
  <si>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</si>
  <si>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</si>
  <si>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</si>
  <si>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</si>
  <si>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</si>
  <si>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</si>
  <si>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</si>
  <si>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</si>
  <si>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</si>
  <si>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</si>
  <si>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</si>
  <si>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</si>
  <si>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</si>
  <si>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</si>
  <si>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</si>
  <si>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</si>
  <si>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</si>
  <si>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</si>
  <si>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</si>
  <si>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</si>
  <si>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</si>
  <si>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</si>
  <si>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</si>
  <si>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</si>
  <si>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</si>
  <si>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</si>
  <si>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</si>
  <si>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</si>
  <si>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</si>
  <si>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</si>
  <si>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</si>
  <si>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</si>
  <si>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</si>
  <si>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</si>
  <si>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</si>
  <si>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</si>
  <si>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</si>
  <si>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</si>
  <si>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</si>
  <si>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</si>
  <si>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</si>
  <si>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</si>
  <si>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</si>
  <si>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</si>
  <si>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</si>
  <si>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</si>
  <si>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</si>
  <si>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</si>
  <si>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</si>
  <si>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</si>
  <si>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</si>
  <si>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</si>
  <si>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</si>
  <si>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</si>
  <si>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</si>
  <si>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</si>
  <si>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</si>
  <si>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</si>
  <si>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</si>
  <si>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</si>
  <si>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</si>
  <si>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</si>
  <si>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</si>
  <si>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</si>
  <si>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</si>
  <si>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</si>
  <si>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</si>
  <si>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</si>
  <si>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</si>
  <si>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</si>
  <si>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</si>
  <si>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</si>
  <si>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</si>
  <si>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</si>
  <si>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</si>
  <si>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</si>
  <si>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</si>
  <si>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</si>
  <si>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</si>
  <si>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</si>
  <si>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</si>
  <si>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</si>
  <si>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</si>
  <si>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</si>
  <si>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</si>
  <si>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</si>
  <si>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</si>
  <si>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</si>
  <si>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</si>
  <si>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</si>
  <si>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</si>
  <si>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</si>
  <si>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</si>
  <si>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</si>
  <si>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</si>
  <si>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</si>
  <si>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</si>
  <si>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</si>
  <si>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</si>
  <si>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</si>
  <si>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</si>
  <si>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</si>
  <si>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</si>
  <si>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</si>
  <si>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</si>
  <si>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</si>
  <si>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</si>
  <si>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</si>
  <si>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</si>
  <si>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</si>
  <si>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</si>
  <si>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</si>
  <si>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</si>
  <si>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</si>
  <si>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</si>
  <si>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</si>
  <si>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</si>
  <si>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</si>
  <si>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</si>
  <si>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</si>
  <si>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</si>
  <si>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</si>
  <si>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</si>
  <si>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</si>
  <si>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</si>
  <si>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</si>
  <si>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</si>
  <si>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</si>
  <si>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</si>
  <si>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</si>
  <si>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</si>
  <si>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</si>
  <si>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</si>
  <si>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</si>
  <si>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</si>
  <si>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</si>
  <si>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</si>
  <si>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</si>
  <si>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</si>
  <si>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</si>
  <si>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</si>
  <si>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</si>
  <si>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</si>
  <si>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</si>
  <si>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</si>
  <si>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</si>
  <si>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</si>
  <si>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</si>
  <si>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</si>
  <si>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</si>
  <si>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</si>
  <si>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</si>
  <si>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</si>
  <si>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</si>
  <si>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</si>
  <si>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</si>
  <si>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</si>
  <si>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</si>
  <si>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</si>
  <si>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</si>
  <si>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</si>
  <si>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</si>
  <si>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</si>
  <si>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</si>
  <si>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</si>
  <si>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</si>
  <si>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</si>
  <si>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</si>
  <si>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</si>
  <si>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</si>
  <si>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</si>
  <si>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</si>
  <si>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</si>
  <si>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</si>
  <si>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</si>
  <si>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</si>
  <si>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</si>
  <si>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</si>
  <si>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</si>
  <si>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</si>
  <si>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</si>
  <si>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</si>
  <si>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</si>
  <si>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</si>
  <si>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</si>
  <si>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</si>
  <si>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</si>
  <si>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</si>
  <si>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</si>
  <si>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</si>
  <si>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</si>
  <si>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</si>
  <si>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</si>
  <si>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</si>
  <si>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</si>
  <si>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</si>
  <si>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</si>
  <si>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</si>
  <si>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</si>
  <si>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</si>
  <si>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</si>
  <si>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</si>
  <si>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</si>
  <si>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</si>
  <si>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</si>
  <si>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</si>
  <si>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</si>
  <si>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</si>
  <si>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</si>
  <si>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</si>
  <si>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</si>
  <si>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</si>
  <si>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</si>
  <si>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</si>
  <si>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</si>
  <si>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</si>
  <si>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</si>
  <si>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</si>
  <si>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</si>
  <si>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</si>
  <si>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</si>
  <si>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</si>
  <si>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</si>
  <si>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</si>
  <si>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</si>
  <si>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</si>
  <si>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</si>
  <si>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</si>
  <si>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</si>
  <si>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</si>
  <si>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</si>
  <si>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</si>
  <si>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</si>
  <si>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</si>
  <si>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</si>
  <si>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</si>
  <si>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</si>
  <si>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</si>
  <si>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</si>
  <si>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</si>
  <si>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</si>
  <si>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</si>
  <si>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</si>
  <si>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</si>
  <si>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</si>
  <si>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</si>
  <si>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</si>
  <si>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</si>
  <si>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</si>
  <si>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</si>
  <si>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</si>
  <si>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</si>
  <si>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</si>
  <si>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</si>
  <si>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</si>
  <si>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</si>
  <si>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</si>
  <si>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</si>
  <si>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</si>
  <si>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</si>
  <si>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</si>
  <si>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</si>
  <si>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</si>
  <si>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</si>
  <si>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</si>
  <si>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</si>
  <si>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</si>
  <si>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</si>
  <si>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</si>
  <si>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</si>
  <si>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</si>
  <si>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</si>
  <si>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</si>
  <si>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</si>
  <si>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</si>
  <si>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</si>
  <si>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</si>
  <si>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</si>
  <si>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</si>
  <si>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</si>
  <si>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</si>
  <si>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</si>
  <si>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</si>
  <si>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</si>
  <si>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</si>
  <si>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</si>
  <si>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</si>
  <si>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</si>
  <si>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</si>
  <si>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</si>
  <si>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</si>
  <si>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</si>
  <si>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</si>
  <si>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</si>
  <si>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</si>
  <si>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</si>
  <si>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</si>
  <si>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</si>
  <si>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</si>
  <si>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</si>
  <si>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</si>
  <si>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</si>
  <si>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</si>
  <si>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</si>
  <si>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</si>
  <si>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</si>
  <si>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</si>
  <si>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</si>
  <si>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</si>
  <si>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</si>
  <si>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</si>
  <si>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</si>
  <si>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</si>
  <si>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</si>
  <si>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</si>
  <si>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</si>
  <si>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</si>
  <si>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</si>
  <si>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</si>
  <si>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</si>
  <si>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</si>
  <si>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</si>
  <si>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</si>
  <si>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</si>
  <si>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</si>
  <si>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</si>
  <si>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</si>
  <si>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</si>
  <si>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</si>
  <si>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</si>
  <si>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</si>
  <si>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</si>
  <si>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</si>
  <si>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</si>
  <si>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</si>
  <si>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</si>
  <si>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</si>
  <si>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</si>
  <si>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</si>
  <si>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</si>
  <si>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</si>
  <si>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</si>
  <si>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</si>
  <si>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</si>
  <si>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</si>
  <si>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</si>
  <si>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</si>
  <si>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</si>
  <si>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</si>
  <si>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</si>
  <si>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</si>
  <si>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</si>
  <si>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</si>
  <si>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</si>
  <si>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</si>
  <si>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</si>
  <si>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</si>
  <si>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</si>
  <si>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</si>
  <si>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</si>
  <si>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</si>
  <si>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</si>
  <si>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</si>
  <si>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</si>
  <si>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</si>
  <si>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</si>
  <si>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</si>
  <si>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</si>
  <si>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</si>
  <si>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</si>
  <si>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</si>
  <si>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</si>
  <si>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</si>
  <si>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</si>
  <si>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</si>
  <si>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</si>
  <si>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</si>
  <si>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</si>
  <si>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</si>
  <si>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</si>
  <si>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</si>
  <si>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</si>
  <si>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</si>
  <si>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</si>
  <si>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</si>
  <si>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</si>
  <si>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</si>
  <si>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</si>
  <si>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</si>
  <si>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</si>
  <si>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</si>
  <si>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</si>
  <si>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</si>
  <si>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</si>
  <si>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</si>
  <si>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</si>
  <si>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</si>
  <si>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</si>
  <si>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</si>
  <si>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</si>
  <si>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</si>
  <si>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</si>
  <si>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</si>
  <si>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</si>
  <si>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</si>
  <si>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</si>
  <si>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</si>
  <si>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</si>
  <si>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</si>
  <si>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</si>
  <si>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</si>
  <si>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</si>
  <si>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</si>
  <si>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</si>
  <si>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</si>
  <si>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</si>
  <si>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</si>
  <si>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</si>
  <si>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</si>
  <si>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</si>
  <si>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</si>
  <si>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</si>
  <si>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</si>
  <si>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</si>
  <si>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</si>
  <si>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</si>
  <si>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</si>
  <si>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</si>
  <si>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</si>
  <si>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</si>
  <si>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</si>
  <si>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</si>
  <si>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</si>
  <si>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</si>
  <si>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</si>
  <si>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</si>
  <si>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</si>
  <si>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</si>
  <si>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</si>
  <si>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</si>
  <si>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</si>
  <si>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</si>
  <si>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</si>
  <si>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</si>
  <si>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</si>
  <si>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</si>
  <si>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</si>
  <si>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</si>
  <si>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</si>
  <si>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</si>
  <si>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</si>
  <si>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</si>
  <si>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</si>
  <si>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</si>
  <si>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</si>
  <si>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</si>
  <si>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</si>
  <si>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</si>
  <si>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</si>
  <si>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</si>
  <si>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</si>
  <si>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</si>
  <si>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</si>
  <si>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</si>
  <si>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</si>
  <si>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</si>
  <si>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</si>
  <si>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</si>
  <si>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</si>
  <si>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</si>
  <si>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</si>
  <si>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</si>
  <si>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</si>
  <si>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</si>
  <si>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</si>
  <si>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</si>
  <si>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</si>
  <si>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</si>
  <si>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</si>
  <si>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</si>
  <si>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</si>
  <si>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</si>
  <si>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</si>
  <si>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</si>
  <si>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</si>
  <si>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</si>
  <si>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</si>
  <si>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</si>
  <si>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</si>
  <si>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</si>
  <si>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</si>
  <si>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</si>
  <si>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</si>
  <si>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</si>
  <si>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</si>
  <si>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</si>
  <si>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</si>
  <si>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</si>
  <si>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</si>
  <si>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</si>
  <si>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</si>
  <si>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</si>
  <si>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</si>
  <si>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</si>
  <si>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</si>
  <si>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</si>
  <si>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</si>
  <si>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</si>
  <si>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</si>
  <si>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</si>
  <si>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</si>
  <si>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</si>
  <si>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</si>
  <si>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</si>
  <si>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</si>
  <si>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</si>
  <si>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</si>
  <si>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</si>
  <si>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</si>
  <si>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</si>
  <si>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</si>
  <si>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</si>
  <si>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</si>
  <si>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</si>
  <si>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</si>
  <si>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</si>
  <si>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</si>
  <si>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</si>
  <si>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</si>
  <si>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</si>
  <si>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</si>
  <si>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</si>
  <si>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</si>
  <si>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</si>
  <si>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</si>
  <si>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</si>
  <si>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</si>
  <si>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</si>
  <si>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</si>
  <si>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</si>
  <si>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</si>
  <si>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</si>
  <si>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</si>
  <si>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</si>
  <si>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</si>
  <si>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</si>
  <si>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</si>
  <si>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</si>
  <si>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</si>
  <si>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</si>
  <si>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</si>
  <si>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</si>
  <si>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</si>
  <si>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</si>
  <si>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</si>
  <si>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</si>
  <si>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</si>
  <si>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</si>
  <si>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</si>
  <si>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</si>
  <si>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</si>
  <si>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</si>
  <si>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</si>
  <si>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</si>
  <si>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</si>
  <si>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</si>
  <si>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</si>
  <si>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</si>
  <si>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</si>
  <si>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</si>
  <si>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</si>
  <si>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</si>
  <si>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</si>
  <si>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</si>
  <si>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</si>
  <si>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</si>
  <si>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</si>
  <si>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</si>
  <si>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</si>
  <si>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</si>
  <si>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</si>
  <si>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</si>
  <si>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</si>
  <si>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</si>
  <si>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</si>
  <si>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</si>
  <si>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</si>
  <si>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</si>
  <si>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</si>
  <si>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</si>
  <si>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</si>
  <si>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</si>
  <si>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</si>
  <si>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</si>
  <si>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</si>
  <si>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</si>
  <si>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</si>
  <si>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</si>
  <si>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</si>
  <si>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</si>
  <si>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</si>
  <si>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</si>
  <si>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</si>
  <si>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</si>
  <si>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</si>
  <si>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</si>
  <si>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</si>
  <si>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</si>
  <si>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</si>
  <si>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</si>
  <si>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</si>
  <si>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</si>
  <si>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</si>
  <si>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</si>
  <si>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</si>
  <si>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</si>
  <si>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</si>
  <si>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</si>
  <si>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</si>
  <si>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</si>
  <si>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</si>
  <si>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</si>
  <si>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</si>
  <si>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</si>
  <si>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</si>
  <si>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</si>
  <si>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</si>
  <si>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</si>
  <si>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</si>
  <si>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</si>
  <si>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</si>
  <si>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</si>
  <si>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</si>
  <si>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</si>
  <si>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</si>
  <si>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</si>
  <si>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</si>
  <si>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</si>
  <si>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</si>
  <si>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</si>
  <si>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</si>
  <si>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</si>
  <si>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</si>
  <si>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</si>
  <si>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</si>
  <si>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</si>
  <si>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</si>
  <si>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</si>
  <si>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</si>
  <si>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</si>
  <si>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</si>
  <si>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</si>
  <si>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</si>
  <si>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</si>
  <si>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</si>
  <si>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</si>
  <si>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</si>
  <si>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</si>
  <si>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</si>
  <si>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</si>
  <si>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</si>
  <si>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</si>
  <si>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</si>
  <si>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</si>
  <si>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</si>
  <si>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</si>
  <si>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</si>
  <si>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</si>
  <si>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</si>
  <si>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</si>
  <si>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</si>
  <si>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</si>
  <si>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</si>
  <si>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</si>
  <si>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</si>
  <si>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</si>
  <si>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</si>
  <si>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</si>
  <si>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</si>
  <si>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</si>
  <si>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</si>
  <si>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</si>
  <si>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</si>
  <si>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</si>
  <si>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</si>
  <si>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</si>
  <si>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</si>
  <si>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</si>
  <si>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</si>
  <si>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</si>
  <si>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</si>
  <si>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</si>
  <si>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</si>
  <si>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</si>
  <si>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</si>
  <si>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</si>
  <si>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</si>
  <si>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</si>
  <si>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</si>
  <si>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</si>
  <si>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</si>
  <si>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</si>
  <si>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</si>
  <si>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</si>
  <si>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</si>
  <si>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</si>
  <si>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</si>
  <si>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</si>
  <si>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</si>
  <si>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</si>
  <si>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</si>
  <si>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</si>
  <si>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</si>
  <si>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</si>
  <si>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</si>
  <si>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</si>
  <si>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</si>
  <si>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</si>
  <si>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</si>
  <si>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</si>
  <si>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</si>
  <si>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</si>
  <si>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</si>
  <si>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</si>
  <si>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</si>
  <si>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</si>
  <si>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</si>
  <si>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</si>
  <si>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</si>
  <si>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</si>
  <si>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</si>
  <si>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</si>
  <si>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</si>
  <si>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</si>
  <si>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</si>
  <si>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</si>
  <si>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</si>
  <si>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</si>
  <si>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</si>
  <si>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</si>
  <si>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</si>
  <si>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</si>
  <si>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</si>
  <si>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</si>
  <si>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</si>
  <si>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</si>
  <si>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</si>
  <si>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</si>
  <si>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</si>
  <si>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</si>
  <si>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</si>
  <si>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</si>
  <si>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</si>
  <si>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</si>
  <si>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</si>
  <si>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</si>
  <si>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</si>
  <si>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</si>
  <si>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</si>
  <si>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</si>
  <si>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</si>
  <si>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</si>
  <si>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</si>
  <si>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</si>
  <si>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</si>
  <si>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</si>
  <si>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</si>
  <si>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</si>
  <si>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</si>
  <si>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</si>
  <si>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</si>
  <si>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</si>
  <si>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</si>
  <si>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</si>
  <si>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</si>
  <si>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</si>
  <si>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</si>
  <si>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</si>
  <si>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</si>
  <si>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</si>
  <si>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</si>
  <si>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</si>
  <si>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</si>
  <si>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</si>
  <si>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</si>
  <si>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</si>
  <si>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</si>
  <si>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</si>
  <si>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</si>
  <si>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</si>
  <si>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</si>
  <si>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</si>
  <si>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</si>
  <si>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</si>
  <si>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</si>
  <si>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</si>
  <si>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</si>
  <si>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</si>
  <si>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</si>
  <si>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</si>
  <si>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</si>
  <si>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</si>
  <si>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</si>
  <si>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</si>
  <si>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</si>
  <si>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</si>
  <si>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</si>
  <si>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</si>
  <si>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</si>
  <si>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</si>
  <si>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</si>
  <si>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</si>
  <si>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</si>
  <si>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</si>
  <si>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</si>
  <si>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</si>
  <si>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</si>
  <si>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</si>
  <si>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</si>
  <si>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</si>
  <si>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</si>
  <si>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</si>
  <si>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</si>
  <si>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</si>
  <si>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</si>
  <si>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</si>
  <si>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</si>
  <si>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</si>
  <si>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</si>
  <si>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</si>
  <si>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</si>
  <si>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</si>
  <si>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</si>
  <si>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</si>
  <si>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</si>
  <si>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</si>
  <si>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</si>
  <si>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</si>
  <si>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</si>
  <si>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</si>
  <si>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</si>
  <si>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</si>
  <si>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</si>
  <si>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</si>
  <si>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</si>
  <si>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</si>
  <si>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</si>
  <si>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</si>
  <si>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</si>
  <si>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</si>
  <si>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</si>
  <si>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</si>
  <si>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</si>
  <si>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</si>
  <si>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</si>
  <si>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</si>
  <si>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</si>
  <si>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</si>
  <si>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</si>
  <si>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</si>
  <si>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</si>
  <si>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</si>
  <si>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</si>
  <si>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</si>
  <si>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</si>
  <si>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</si>
  <si>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</si>
  <si>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</si>
  <si>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</si>
  <si>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</si>
  <si>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</si>
  <si>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</si>
  <si>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</si>
  <si>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</si>
  <si>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</si>
  <si>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</si>
  <si>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</si>
  <si>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</si>
  <si>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</si>
  <si>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</si>
  <si>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</si>
  <si>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</si>
  <si>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</si>
  <si>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</si>
  <si>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</si>
  <si>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</si>
  <si>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</si>
  <si>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</si>
  <si>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</si>
  <si>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</si>
  <si>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</si>
  <si>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</si>
  <si>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</si>
  <si>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</si>
  <si>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</si>
  <si>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</si>
  <si>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</si>
  <si>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</si>
  <si>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</si>
  <si>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</si>
  <si>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</si>
  <si>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</si>
  <si>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</si>
  <si>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</si>
  <si>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</si>
  <si>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</si>
  <si>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</si>
  <si>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</si>
  <si>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</si>
  <si>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</si>
  <si>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</si>
  <si>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</si>
  <si>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</si>
  <si>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</si>
  <si>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</si>
  <si>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</si>
  <si>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</si>
  <si>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</si>
  <si>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</si>
  <si>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</si>
  <si>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</si>
  <si>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</si>
  <si>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</si>
  <si>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</si>
  <si>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</si>
  <si>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</si>
  <si>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</si>
  <si>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</si>
  <si>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</si>
  <si>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</si>
  <si>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</si>
  <si>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</si>
  <si>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</si>
  <si>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</si>
  <si>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</si>
  <si>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</si>
  <si>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</si>
  <si>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</si>
  <si>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</si>
  <si>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</si>
  <si>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</si>
  <si>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</si>
  <si>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</si>
  <si>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</si>
  <si>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</si>
  <si>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</si>
  <si>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</si>
  <si>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</si>
  <si>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</si>
  <si>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</si>
  <si>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</si>
  <si>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</si>
  <si>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</si>
  <si>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</si>
  <si>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</si>
  <si>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</si>
  <si>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</si>
  <si>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</si>
  <si>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</si>
  <si>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</si>
  <si>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</si>
  <si>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</si>
  <si>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</si>
  <si>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</si>
  <si>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</si>
  <si>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</si>
  <si>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</si>
  <si>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</si>
  <si>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</si>
  <si>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</si>
  <si>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</si>
  <si>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</si>
  <si>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</si>
  <si>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</si>
  <si>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</si>
  <si>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</si>
  <si>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</si>
  <si>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</si>
  <si>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</si>
  <si>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</si>
  <si>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</si>
  <si>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</si>
  <si>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</si>
  <si>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</si>
  <si>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</si>
  <si>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</si>
  <si>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</si>
  <si>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</si>
  <si>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</si>
  <si>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</si>
  <si>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</si>
  <si>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</si>
  <si>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</si>
  <si>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</si>
  <si>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</si>
  <si>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</si>
  <si>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</si>
  <si>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</si>
  <si>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</si>
  <si>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</si>
  <si>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</si>
  <si>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</si>
  <si>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</si>
  <si>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</si>
  <si>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</si>
  <si>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</si>
  <si>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</si>
  <si>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</si>
  <si>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</si>
  <si>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</si>
  <si>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</si>
  <si>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</si>
  <si>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</si>
  <si>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</si>
  <si>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</si>
  <si>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</si>
  <si>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</si>
  <si>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</si>
  <si>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</si>
  <si>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</si>
  <si>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</si>
  <si>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</si>
  <si>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</si>
  <si>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</si>
  <si>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</si>
  <si>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</si>
  <si>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</si>
  <si>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</si>
  <si>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</si>
  <si>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</si>
  <si>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</si>
  <si>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</si>
  <si>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</si>
  <si>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</si>
  <si>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</si>
  <si>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</si>
  <si>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</si>
  <si>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</si>
  <si>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</si>
  <si>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</si>
  <si>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</si>
  <si>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</si>
  <si>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</si>
  <si>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</si>
  <si>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</si>
  <si>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</si>
  <si>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</si>
  <si>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</si>
  <si>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</si>
  <si>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</si>
  <si>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</si>
  <si>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</si>
  <si>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</si>
  <si>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</si>
  <si>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</si>
  <si>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</si>
  <si>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</si>
  <si>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</si>
  <si>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</si>
  <si>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</si>
  <si>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</si>
  <si>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</si>
  <si>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</si>
  <si>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</si>
  <si>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</si>
  <si>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</si>
  <si>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</si>
  <si>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</si>
  <si>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</si>
  <si>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</si>
  <si>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</si>
  <si>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</si>
  <si>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</si>
  <si>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</si>
  <si>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</si>
  <si>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</si>
  <si>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</si>
  <si>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</si>
  <si>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</si>
  <si>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</si>
  <si>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</si>
  <si>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</si>
  <si>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</si>
  <si>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</si>
  <si>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</si>
  <si>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</si>
  <si>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</si>
  <si>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</si>
  <si>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</si>
  <si>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</si>
  <si>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</si>
  <si>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</si>
  <si>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</si>
  <si>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</si>
  <si>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</si>
  <si>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</si>
  <si>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</si>
  <si>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</si>
  <si>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</si>
  <si>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</si>
  <si>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</si>
  <si>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</si>
  <si>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</si>
  <si>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</si>
  <si>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</si>
  <si>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</si>
  <si>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</si>
  <si>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</si>
  <si>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</si>
  <si>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</si>
  <si>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</si>
  <si>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</si>
  <si>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</si>
  <si>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</si>
  <si>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</si>
  <si>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</si>
  <si>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</si>
  <si>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</si>
  <si>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</si>
  <si>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</si>
  <si>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</si>
  <si>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</si>
  <si>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</si>
  <si>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</si>
  <si>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</si>
  <si>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</si>
  <si>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</si>
  <si>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</si>
  <si>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</si>
  <si>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</si>
  <si>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</si>
  <si>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</si>
  <si>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</si>
  <si>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</si>
  <si>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</si>
  <si>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</si>
  <si>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</si>
  <si>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</si>
  <si>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</si>
  <si>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</si>
  <si>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</si>
  <si>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</si>
  <si>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</si>
  <si>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</si>
  <si>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</si>
  <si>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</si>
  <si>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</si>
  <si>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</si>
  <si>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</si>
  <si>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</si>
  <si>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</si>
  <si>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</si>
  <si>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</si>
  <si>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</si>
  <si>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</si>
  <si>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</si>
  <si>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</si>
  <si>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</si>
  <si>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</si>
  <si>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</si>
  <si>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</si>
  <si>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</si>
  <si>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</si>
  <si>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</si>
  <si>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</si>
  <si>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</si>
  <si>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</si>
  <si>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</si>
  <si>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</si>
  <si>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</si>
  <si>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</si>
  <si>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</si>
  <si>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</si>
  <si>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</si>
  <si>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</si>
  <si>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</si>
  <si>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</si>
  <si>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</si>
  <si>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</si>
  <si>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</si>
  <si>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</si>
  <si>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</si>
  <si>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</si>
  <si>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</si>
  <si>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</si>
  <si>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</si>
  <si>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</si>
  <si>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</si>
  <si>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</si>
  <si>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</si>
  <si>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</si>
  <si>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</si>
  <si>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</si>
  <si>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</si>
  <si>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</si>
  <si>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</si>
  <si>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</si>
  <si>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</si>
  <si>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</si>
  <si>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</si>
  <si>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</si>
  <si>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</si>
  <si>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</si>
  <si>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</si>
  <si>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</si>
  <si>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</si>
  <si>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</si>
  <si>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</si>
  <si>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</si>
  <si>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</si>
  <si>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</si>
  <si>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</si>
  <si>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</si>
  <si>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</si>
  <si>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</si>
  <si>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</si>
  <si>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</si>
  <si>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</si>
  <si>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</si>
  <si>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</si>
  <si>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</si>
  <si>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</si>
  <si>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</si>
  <si>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</si>
  <si>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</si>
  <si>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</si>
  <si>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</si>
  <si>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</si>
  <si>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</si>
  <si>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</si>
  <si>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</si>
  <si>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</si>
  <si>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</si>
  <si>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</si>
  <si>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</si>
  <si>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</si>
  <si>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</si>
  <si>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</si>
  <si>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</si>
  <si>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</si>
  <si>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</si>
  <si>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</si>
  <si>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</si>
  <si>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</si>
  <si>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</si>
  <si>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</si>
  <si>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</si>
  <si>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</si>
  <si>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</si>
  <si>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</si>
  <si>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</si>
  <si>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</si>
  <si>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</si>
  <si>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</si>
  <si>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</si>
  <si>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</si>
  <si>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</si>
  <si>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</si>
  <si>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</si>
  <si>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</si>
  <si>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</si>
  <si>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</si>
  <si>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</si>
  <si>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</si>
  <si>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</si>
  <si>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</si>
  <si>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</si>
  <si>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</si>
  <si>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</si>
  <si>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</si>
  <si>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</si>
  <si>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</si>
  <si>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</si>
  <si>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</si>
  <si>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</si>
  <si>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</si>
  <si>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</si>
  <si>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</si>
  <si>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</si>
  <si>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</si>
  <si>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</si>
  <si>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</si>
  <si>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</si>
  <si>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</si>
  <si>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</si>
  <si>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</si>
  <si>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</si>
  <si>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</si>
  <si>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</si>
  <si>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</si>
  <si>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</si>
  <si>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</si>
  <si>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</si>
  <si>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</si>
  <si>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</si>
  <si>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</si>
  <si>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</si>
  <si>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</si>
  <si>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</si>
  <si>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</si>
  <si>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</si>
  <si>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</si>
  <si>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</si>
  <si>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</si>
  <si>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</si>
  <si>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</si>
  <si>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</si>
  <si>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</si>
  <si>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</si>
  <si>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</si>
  <si>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</si>
  <si>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</si>
  <si>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</si>
  <si>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</si>
  <si>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</si>
  <si>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</si>
  <si>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</si>
  <si>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</si>
  <si>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</si>
  <si>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</si>
  <si>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</si>
  <si>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</si>
  <si>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</si>
  <si>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</si>
  <si>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</si>
  <si>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</si>
  <si>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</si>
  <si>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</si>
  <si>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</si>
  <si>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</si>
  <si>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</si>
  <si>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</si>
  <si>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</si>
  <si>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</si>
  <si>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</si>
  <si>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</si>
  <si>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</si>
  <si>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</si>
  <si>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</si>
  <si>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</si>
  <si>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</si>
  <si>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</si>
  <si>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</si>
  <si>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</si>
  <si>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</si>
  <si>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</si>
  <si>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</si>
  <si>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</si>
  <si>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</si>
  <si>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</si>
  <si>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</si>
  <si>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</si>
  <si>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</si>
  <si>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</si>
  <si>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</si>
  <si>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</si>
  <si>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</si>
  <si>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</si>
  <si>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</si>
  <si>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</si>
  <si>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</si>
  <si>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</si>
  <si>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</si>
  <si>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</si>
  <si>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</si>
  <si>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</si>
  <si>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</si>
  <si>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</si>
  <si>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</si>
  <si>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</si>
  <si>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</si>
  <si>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</si>
  <si>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</si>
  <si>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</si>
  <si>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</si>
  <si>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</si>
  <si>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</si>
  <si>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</si>
  <si>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</si>
  <si>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</si>
  <si>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</si>
  <si>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</si>
  <si>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</si>
  <si>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</si>
  <si>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</si>
  <si>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</si>
  <si>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</si>
  <si>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</si>
  <si>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</si>
  <si>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</si>
  <si>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</si>
  <si>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</si>
  <si>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</si>
  <si>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</si>
  <si>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</si>
  <si>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</si>
  <si>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</si>
  <si>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</si>
  <si>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</si>
  <si>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</si>
  <si>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</si>
  <si>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</si>
  <si>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</si>
  <si>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</si>
  <si>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</si>
  <si>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</si>
  <si>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</si>
  <si>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</si>
  <si>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</si>
  <si>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</si>
  <si>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</si>
  <si>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</si>
  <si>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</si>
  <si>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</si>
  <si>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</si>
  <si>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</si>
  <si>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</si>
  <si>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</si>
  <si>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</si>
  <si>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</si>
  <si>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</si>
  <si>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</si>
  <si>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</si>
  <si>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</si>
  <si>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</si>
  <si>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</si>
  <si>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</si>
  <si>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</si>
  <si>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</si>
  <si>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</si>
  <si>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</si>
  <si>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</si>
  <si>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</si>
  <si>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</si>
  <si>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</si>
  <si>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</si>
  <si>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</si>
  <si>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</si>
  <si>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</si>
  <si>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</si>
  <si>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</si>
  <si>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</si>
  <si>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</si>
  <si>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</si>
  <si>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</si>
  <si>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</si>
  <si>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</si>
  <si>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</si>
  <si>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</si>
  <si>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</si>
  <si>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</si>
  <si>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</si>
  <si>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</si>
  <si>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</si>
  <si>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</si>
  <si>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</si>
  <si>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</si>
  <si>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</si>
  <si>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</si>
  <si>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</si>
  <si>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</si>
  <si>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</si>
  <si>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</si>
  <si>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</si>
  <si>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</si>
  <si>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</si>
  <si>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</si>
  <si>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</si>
  <si>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</si>
  <si>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</si>
  <si>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</si>
  <si>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</si>
  <si>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</si>
  <si>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</si>
  <si>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</si>
  <si>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</si>
  <si>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</si>
  <si>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</si>
  <si>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</si>
  <si>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</si>
  <si>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</si>
  <si>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</si>
  <si>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</si>
  <si>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</si>
  <si>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</si>
  <si>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</si>
  <si>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</si>
  <si>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</si>
  <si>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</si>
  <si>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</si>
  <si>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</si>
  <si>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</si>
  <si>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</si>
  <si>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</si>
  <si>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</si>
  <si>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</si>
  <si>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</si>
  <si>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</si>
  <si>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</si>
  <si>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</si>
  <si>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</si>
  <si>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</si>
  <si>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</si>
  <si>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</si>
  <si>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</si>
  <si>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</si>
  <si>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</si>
  <si>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</si>
  <si>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</si>
  <si>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</si>
  <si>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</si>
  <si>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</si>
  <si>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</si>
  <si>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</si>
  <si>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</si>
  <si>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</si>
  <si>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</si>
  <si>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</si>
  <si>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</si>
  <si>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</si>
  <si>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</si>
  <si>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</si>
  <si>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</si>
  <si>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</si>
  <si>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</si>
  <si>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</si>
  <si>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</si>
  <si>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</si>
  <si>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</si>
  <si>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</si>
  <si>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</si>
  <si>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</si>
  <si>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</si>
  <si>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</si>
  <si>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</si>
  <si>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</si>
  <si>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</si>
  <si>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</si>
  <si>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</si>
  <si>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</si>
  <si>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</si>
  <si>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</si>
  <si>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</si>
  <si>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</si>
  <si>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</si>
  <si>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</si>
  <si>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</si>
  <si>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</si>
  <si>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</si>
  <si>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</si>
  <si>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</si>
  <si>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</si>
  <si>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</si>
  <si>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</si>
  <si>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</si>
  <si>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</si>
  <si>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</si>
  <si>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</si>
  <si>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</si>
  <si>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</si>
  <si>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</si>
  <si>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</si>
  <si>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</si>
  <si>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</si>
  <si>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</si>
  <si>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</si>
  <si>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</si>
  <si>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</si>
  <si>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</si>
  <si>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</si>
  <si>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</si>
  <si>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</si>
  <si>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</si>
  <si>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</si>
  <si>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</si>
  <si>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</si>
  <si>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</si>
  <si>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</si>
  <si>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</si>
  <si>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</si>
  <si>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</si>
  <si>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</si>
  <si>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</si>
  <si>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</si>
  <si>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</si>
  <si>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</si>
  <si>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</si>
  <si>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</si>
  <si>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</si>
  <si>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</si>
  <si>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</si>
  <si>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</si>
  <si>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</si>
  <si>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</si>
  <si>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</si>
  <si>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</si>
  <si>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</si>
  <si>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</si>
  <si>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</si>
  <si>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</si>
  <si>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</si>
  <si>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</si>
  <si>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</si>
  <si>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</si>
  <si>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</si>
  <si>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</si>
  <si>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</si>
  <si>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</si>
  <si>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</si>
  <si>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</si>
  <si>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</si>
  <si>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</si>
  <si>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</si>
  <si>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</si>
  <si>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</si>
  <si>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</si>
  <si>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</si>
  <si>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</si>
  <si>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</si>
  <si>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</si>
  <si>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</si>
  <si>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</si>
  <si>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</si>
  <si>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</si>
  <si>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</si>
  <si>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</si>
  <si>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</si>
  <si>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</si>
  <si>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</si>
  <si>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</si>
  <si>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</si>
  <si>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</si>
  <si>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</si>
  <si>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</si>
  <si>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</si>
  <si>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</si>
  <si>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</si>
  <si>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</si>
  <si>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</si>
  <si>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</si>
  <si>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</si>
  <si>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</si>
  <si>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</si>
  <si>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</si>
  <si>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</si>
  <si>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</si>
  <si>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</si>
  <si>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</si>
  <si>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</si>
  <si>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</si>
  <si>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</si>
  <si>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</si>
  <si>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</si>
  <si>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</si>
  <si>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</si>
  <si>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</si>
  <si>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</si>
  <si>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</si>
  <si>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</si>
  <si>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</si>
  <si>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</si>
  <si>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</si>
  <si>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</si>
  <si>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</si>
  <si>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</si>
  <si>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</si>
  <si>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</si>
  <si>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</si>
  <si>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</si>
  <si>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</si>
  <si>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</si>
  <si>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</si>
  <si>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</si>
  <si>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</si>
  <si>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</si>
  <si>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</si>
  <si>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</si>
  <si>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</si>
  <si>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</si>
  <si>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</si>
  <si>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</si>
  <si>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</si>
  <si>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</si>
  <si>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</si>
  <si>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</si>
  <si>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</si>
  <si>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</si>
  <si>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</si>
  <si>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</si>
  <si>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</si>
  <si>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</si>
  <si>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</si>
  <si>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</si>
  <si>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</si>
  <si>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</si>
  <si>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</si>
  <si>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</si>
  <si>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</si>
  <si>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</si>
  <si>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</si>
  <si>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</si>
  <si>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</si>
  <si>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</si>
  <si>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</si>
  <si>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</si>
  <si>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</si>
  <si>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</si>
  <si>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</si>
  <si>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</si>
  <si>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</si>
  <si>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</si>
  <si>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</si>
  <si>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</si>
  <si>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</si>
  <si>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</si>
  <si>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</si>
  <si>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</si>
  <si>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</si>
  <si>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</si>
  <si>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</si>
  <si>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</si>
  <si>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</si>
  <si>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</si>
  <si>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</si>
  <si>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</si>
  <si>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</si>
  <si>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</si>
  <si>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</si>
  <si>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</si>
  <si>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</si>
  <si>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</si>
  <si>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</si>
  <si>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</si>
  <si>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</si>
  <si>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</si>
  <si>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</si>
  <si>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</si>
  <si>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</si>
  <si>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</si>
  <si>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</si>
  <si>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</si>
  <si>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</si>
  <si>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</si>
  <si>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</si>
  <si>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</si>
  <si>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</si>
  <si>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</si>
  <si>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</si>
  <si>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</si>
  <si>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</si>
  <si>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</si>
  <si>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</si>
  <si>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</si>
  <si>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</si>
  <si>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</si>
  <si>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</si>
  <si>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</si>
  <si>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</si>
  <si>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</si>
  <si>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</si>
  <si>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</si>
  <si>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</si>
  <si>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</si>
  <si>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</si>
  <si>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</si>
  <si>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</si>
  <si>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</si>
  <si>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</si>
  <si>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</si>
  <si>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</si>
  <si>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</si>
  <si>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</si>
  <si>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</si>
  <si>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</si>
  <si>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</si>
  <si>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</si>
  <si>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</si>
  <si>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</si>
  <si>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</si>
  <si>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</si>
  <si>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</si>
  <si>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</si>
  <si>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</si>
  <si>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</si>
  <si>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</si>
  <si>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</si>
  <si>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</si>
  <si>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</si>
  <si>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</si>
  <si>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</si>
  <si>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</si>
  <si>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</si>
  <si>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</si>
  <si>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</si>
  <si>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</si>
  <si>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</si>
  <si>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</si>
  <si>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</si>
  <si>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</si>
  <si>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</si>
  <si>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</si>
  <si>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</si>
  <si>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</si>
  <si>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</si>
  <si>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</si>
  <si>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</si>
  <si>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</si>
  <si>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</si>
  <si>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</si>
  <si>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</si>
  <si>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</si>
  <si>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</si>
  <si>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</si>
  <si>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</si>
  <si>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</si>
  <si>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</si>
  <si>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</si>
  <si>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</si>
  <si>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</si>
  <si>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</si>
  <si>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</si>
  <si>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</si>
  <si>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</si>
  <si>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</si>
  <si>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</si>
  <si>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</si>
  <si>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</si>
  <si>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</si>
  <si>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</si>
  <si>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</si>
  <si>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</si>
  <si>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</si>
  <si>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</si>
  <si>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</si>
  <si>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</si>
  <si>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</si>
  <si>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</si>
  <si>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</si>
  <si>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</si>
  <si>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</si>
  <si>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</si>
  <si>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</si>
  <si>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</si>
  <si>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</si>
  <si>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</si>
  <si>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</si>
  <si>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</si>
  <si>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</si>
  <si>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</si>
  <si>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</si>
  <si>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</si>
  <si>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</si>
  <si>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</si>
  <si>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</si>
  <si>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</si>
  <si>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</si>
  <si>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</si>
  <si>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</si>
  <si>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</si>
  <si>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</si>
  <si>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</si>
  <si>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</si>
  <si>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</si>
  <si>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</si>
  <si>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</si>
  <si>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</si>
  <si>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</si>
  <si>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</si>
  <si>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</si>
  <si>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</si>
  <si>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</si>
  <si>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</si>
  <si>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</si>
  <si>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</si>
  <si>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</si>
  <si>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</si>
  <si>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</si>
  <si>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</si>
  <si>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</si>
  <si>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</si>
  <si>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</si>
  <si>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</si>
  <si>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</si>
  <si>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</si>
  <si>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</si>
  <si>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</si>
  <si>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</si>
  <si>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</si>
  <si>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</si>
  <si>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</si>
  <si>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</si>
  <si>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</si>
  <si>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</si>
  <si>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</si>
  <si>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</si>
  <si>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</si>
  <si>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</si>
  <si>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</si>
  <si>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</si>
  <si>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</si>
  <si>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</si>
  <si>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</si>
  <si>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</si>
  <si>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</si>
  <si>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</si>
  <si>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</si>
  <si>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</si>
  <si>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</si>
  <si>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</si>
  <si>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</si>
  <si>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</si>
  <si>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</si>
  <si>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</si>
  <si>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</si>
  <si>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</si>
  <si>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</si>
  <si>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</si>
  <si>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</si>
  <si>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</si>
  <si>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</si>
  <si>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</si>
  <si>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</si>
  <si>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</si>
  <si>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</si>
  <si>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</si>
  <si>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</si>
  <si>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</si>
  <si>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</si>
  <si>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</si>
  <si>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</si>
  <si>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</si>
  <si>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</si>
  <si>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</si>
  <si>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</si>
  <si>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</si>
  <si>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</si>
  <si>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</si>
  <si>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</si>
  <si>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</si>
  <si>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</si>
  <si>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</si>
  <si>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</si>
  <si>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</si>
  <si>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</si>
  <si>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</si>
  <si>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</si>
  <si>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</si>
  <si>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</si>
  <si>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</si>
  <si>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</si>
  <si>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</si>
  <si>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</si>
  <si>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</si>
  <si>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</si>
  <si>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</si>
  <si>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</si>
  <si>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</si>
  <si>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</si>
  <si>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</si>
  <si>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</si>
  <si>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</si>
  <si>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</si>
  <si>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</si>
  <si>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</si>
  <si>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</si>
  <si>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</si>
  <si>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</si>
  <si>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</si>
  <si>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</si>
  <si>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</si>
  <si>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</si>
  <si>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</si>
  <si>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</si>
  <si>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</si>
  <si>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</si>
  <si>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</si>
  <si>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</si>
  <si>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</si>
  <si>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</si>
  <si>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</si>
  <si>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</si>
  <si>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</si>
  <si>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</si>
  <si>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</si>
  <si>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</si>
  <si>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</si>
  <si>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</si>
  <si>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</si>
  <si>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</si>
  <si>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</si>
  <si>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</si>
  <si>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</si>
  <si>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</si>
  <si>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</si>
  <si>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</si>
  <si>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</si>
  <si>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</si>
  <si>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</si>
  <si>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</si>
  <si>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</si>
  <si>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</si>
  <si>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</si>
  <si>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</si>
  <si>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</si>
  <si>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</si>
  <si>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</si>
  <si>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</si>
  <si>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</si>
  <si>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</si>
  <si>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</si>
  <si>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</si>
  <si>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</si>
  <si>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</si>
  <si>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</si>
  <si>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</si>
  <si>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</si>
  <si>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</si>
  <si>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</si>
  <si>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</si>
  <si>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</si>
  <si>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</si>
  <si>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</si>
  <si>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</si>
  <si>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</si>
  <si>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</si>
  <si>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</si>
  <si>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</si>
  <si>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</si>
  <si>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</si>
  <si>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</si>
  <si>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</si>
  <si>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</si>
  <si>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</si>
  <si>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</si>
  <si>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</si>
  <si>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</si>
  <si>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</si>
  <si>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</si>
  <si>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</si>
  <si>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</si>
  <si>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</si>
  <si>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</si>
  <si>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</si>
  <si>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</si>
  <si>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</si>
  <si>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</si>
  <si>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</si>
  <si>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</si>
  <si>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</si>
  <si>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</si>
  <si>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</si>
  <si>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</si>
  <si>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</si>
  <si>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</si>
  <si>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</si>
  <si>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</si>
  <si>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</si>
  <si>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</si>
  <si>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</si>
  <si>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</si>
  <si>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</si>
  <si>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</si>
  <si>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</si>
  <si>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</si>
  <si>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</si>
  <si>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</si>
  <si>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</si>
  <si>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</si>
  <si>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</si>
  <si>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</si>
  <si>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</si>
  <si>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</si>
  <si>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</si>
  <si>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</si>
  <si>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</si>
  <si>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</si>
  <si>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</si>
  <si>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</si>
  <si>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</si>
  <si>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</si>
  <si>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</si>
  <si>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</si>
  <si>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</si>
  <si>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</si>
  <si>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</si>
  <si>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</si>
  <si>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</si>
  <si>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</si>
  <si>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</si>
  <si>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</si>
  <si>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</si>
  <si>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</si>
  <si>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</si>
  <si>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</si>
  <si>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</si>
  <si>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</si>
  <si>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</si>
  <si>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</si>
  <si>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</si>
  <si>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</si>
  <si>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</si>
  <si>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</si>
  <si>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</si>
  <si>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</si>
  <si>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</si>
  <si>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</si>
  <si>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</si>
  <si>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</si>
  <si>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</si>
  <si>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</si>
  <si>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</si>
  <si>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</si>
  <si>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</si>
  <si>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</si>
  <si>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</si>
  <si>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</si>
  <si>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</si>
  <si>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</si>
  <si>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</si>
  <si>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</si>
  <si>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</si>
  <si>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</si>
  <si>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</si>
  <si>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</si>
  <si>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</si>
  <si>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</si>
  <si>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</si>
  <si>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</si>
  <si>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</si>
  <si>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</si>
  <si>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</si>
  <si>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</si>
  <si>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</si>
  <si>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</si>
  <si>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</si>
  <si>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</si>
  <si>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</si>
  <si>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</si>
  <si>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</si>
  <si>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</si>
  <si>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</si>
  <si>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</si>
  <si>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</si>
  <si>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</si>
  <si>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</si>
  <si>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</si>
  <si>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</si>
  <si>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</si>
  <si>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</si>
  <si>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</si>
  <si>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</si>
  <si>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</si>
  <si>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</si>
  <si>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</si>
  <si>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</si>
  <si>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</si>
  <si>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</si>
  <si>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</si>
  <si>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</si>
  <si>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</si>
  <si>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</si>
  <si>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</si>
  <si>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</si>
  <si>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</si>
  <si>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</si>
  <si>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</si>
  <si>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</si>
  <si>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</si>
  <si>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</si>
  <si>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</si>
  <si>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</si>
  <si>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</si>
  <si>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</si>
  <si>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</si>
  <si>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</si>
  <si>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</si>
  <si>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</si>
  <si>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</si>
  <si>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</si>
  <si>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</si>
  <si>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</si>
  <si>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</si>
  <si>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</si>
  <si>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</si>
  <si>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</si>
  <si>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</si>
  <si>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</si>
  <si>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</si>
  <si>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</si>
  <si>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</si>
  <si>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</si>
  <si>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</si>
  <si>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</si>
  <si>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</si>
  <si>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</si>
  <si>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</si>
  <si>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</si>
  <si>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</si>
  <si>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</si>
  <si>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</si>
  <si>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</si>
  <si>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</si>
  <si>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</si>
  <si>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</si>
  <si>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</si>
  <si>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</si>
  <si>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</si>
  <si>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</si>
  <si>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</si>
  <si>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</si>
  <si>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</si>
  <si>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</si>
  <si>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</si>
  <si>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</si>
  <si>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</si>
  <si>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</si>
  <si>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</si>
  <si>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</si>
  <si>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</si>
  <si>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</si>
  <si>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</si>
  <si>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</si>
  <si>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</si>
  <si>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</si>
  <si>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</si>
  <si>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</si>
  <si>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</si>
  <si>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</si>
  <si>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</si>
  <si>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</si>
  <si>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</si>
  <si>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</si>
  <si>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</si>
  <si>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</si>
  <si>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</si>
  <si>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</si>
  <si>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</si>
  <si>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</si>
  <si>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</si>
  <si>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</si>
  <si>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</si>
  <si>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</si>
  <si>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</si>
  <si>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</si>
  <si>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</si>
  <si>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</si>
  <si>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</si>
  <si>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</si>
  <si>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</si>
  <si>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</si>
  <si>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</si>
  <si>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</si>
  <si>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</si>
  <si>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</si>
  <si>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</si>
  <si>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</si>
  <si>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</si>
  <si>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</si>
  <si>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</si>
  <si>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</si>
  <si>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</si>
  <si>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</si>
  <si>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</si>
  <si>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</si>
  <si>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</si>
  <si>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</si>
  <si>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</si>
  <si>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</si>
  <si>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</si>
  <si>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</si>
  <si>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</si>
  <si>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</si>
  <si>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</si>
  <si>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</si>
  <si>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</si>
  <si>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</si>
  <si>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</si>
  <si>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</si>
  <si>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</si>
  <si>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</si>
  <si>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</si>
  <si>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</si>
  <si>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</si>
  <si>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</si>
  <si>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</si>
  <si>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</si>
  <si>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</si>
  <si>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</si>
  <si>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</si>
  <si>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</si>
  <si>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</si>
  <si>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</si>
  <si>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</si>
  <si>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</si>
  <si>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</si>
  <si>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</si>
  <si>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</si>
  <si>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</si>
  <si>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</si>
  <si>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</si>
  <si>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</si>
  <si>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</si>
  <si>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</si>
  <si>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</si>
  <si>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</si>
  <si>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</si>
  <si>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</si>
  <si>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</si>
  <si>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</si>
  <si>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</si>
  <si>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</si>
  <si>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</si>
  <si>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</si>
  <si>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</si>
  <si>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</si>
  <si>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</si>
  <si>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</si>
  <si>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</si>
  <si>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</si>
  <si>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</si>
  <si>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</si>
  <si>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</si>
  <si>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</si>
  <si>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</si>
  <si>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</si>
  <si>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</si>
  <si>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</si>
  <si>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</si>
  <si>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</si>
  <si>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</si>
  <si>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</si>
  <si>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</si>
  <si>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</si>
  <si>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</si>
  <si>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</si>
  <si>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</si>
  <si>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</si>
  <si>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</si>
  <si>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</si>
  <si>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</si>
  <si>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</si>
  <si>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</si>
  <si>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</si>
  <si>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</si>
  <si>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</si>
  <si>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</si>
  <si>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</si>
  <si>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</si>
  <si>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</si>
  <si>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</si>
  <si>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</si>
  <si>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</si>
  <si>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</si>
  <si>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</si>
  <si>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</si>
  <si>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</si>
  <si>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</si>
  <si>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</si>
  <si>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</si>
  <si>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</si>
  <si>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</si>
  <si>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</si>
  <si>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</si>
  <si>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</si>
  <si>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</si>
  <si>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</si>
  <si>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</si>
  <si>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</si>
  <si>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</si>
  <si>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</si>
  <si>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</si>
  <si>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</si>
  <si>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</si>
  <si>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</si>
  <si>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</si>
  <si>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</si>
  <si>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</si>
  <si>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</si>
  <si>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</si>
  <si>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</si>
  <si>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</si>
  <si>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</si>
  <si>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</si>
  <si>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</si>
  <si>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</si>
  <si>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</si>
  <si>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</si>
  <si>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</si>
  <si>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</si>
  <si>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</si>
  <si>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</si>
  <si>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</si>
  <si>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</si>
  <si>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</si>
  <si>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</si>
  <si>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</si>
  <si>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</si>
  <si>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</si>
  <si>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</si>
  <si>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</si>
  <si>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</si>
  <si>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</si>
  <si>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</si>
  <si>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</si>
  <si>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</si>
  <si>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</si>
  <si>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</si>
  <si>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</si>
  <si>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</si>
  <si>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</si>
  <si>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</si>
  <si>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</si>
  <si>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</si>
  <si>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</si>
  <si>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</si>
  <si>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</si>
  <si>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</si>
  <si>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</si>
  <si>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</si>
  <si>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</si>
  <si>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</si>
  <si>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</si>
  <si>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</si>
  <si>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</si>
  <si>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</si>
  <si>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</si>
  <si>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</si>
  <si>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</si>
  <si>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</si>
  <si>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</si>
  <si>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</si>
  <si>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</si>
  <si>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</si>
  <si>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</si>
  <si>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</si>
  <si>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</si>
  <si>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</si>
  <si>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</si>
  <si>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</si>
  <si>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</si>
  <si>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</si>
  <si>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</si>
  <si>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</si>
  <si>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</si>
  <si>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</si>
  <si>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</si>
  <si>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</si>
  <si>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</si>
  <si>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</si>
  <si>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</si>
  <si>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</si>
  <si>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</si>
  <si>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</si>
  <si>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</si>
  <si>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</si>
  <si>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</si>
  <si>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</si>
  <si>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</si>
  <si>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</si>
  <si>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</si>
  <si>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</si>
  <si>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</si>
  <si>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</si>
  <si>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</si>
  <si>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</si>
  <si>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</si>
  <si>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</si>
  <si>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</si>
  <si>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</si>
  <si>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</si>
  <si>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</si>
  <si>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</si>
  <si>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</si>
  <si>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</si>
  <si>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</si>
  <si>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</si>
  <si>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</si>
  <si>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</si>
  <si>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</si>
  <si>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</si>
  <si>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</si>
  <si>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</si>
  <si>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</si>
  <si>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</si>
  <si>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</si>
  <si>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</si>
  <si>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</si>
  <si>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</si>
  <si>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</si>
  <si>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</si>
  <si>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</si>
  <si>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</si>
  <si>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</si>
  <si>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</si>
  <si>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</si>
  <si>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</si>
  <si>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</si>
  <si>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</si>
  <si>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</si>
  <si>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</si>
  <si>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</si>
  <si>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</si>
  <si>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</si>
  <si>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</si>
  <si>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</si>
  <si>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</si>
  <si>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</si>
  <si>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</si>
  <si>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</si>
  <si>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</si>
  <si>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</si>
  <si>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</si>
  <si>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</si>
  <si>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</si>
  <si>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</si>
  <si>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</si>
  <si>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</si>
  <si>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</si>
  <si>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</si>
  <si>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</si>
  <si>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</si>
  <si>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</si>
  <si>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</si>
  <si>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</si>
  <si>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</si>
  <si>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</si>
  <si>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</si>
  <si>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</si>
  <si>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</si>
  <si>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</si>
  <si>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</si>
  <si>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</si>
  <si>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</si>
  <si>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</si>
  <si>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</si>
  <si>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</si>
  <si>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</si>
  <si>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</si>
  <si>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</si>
  <si>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</si>
  <si>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</si>
  <si>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</si>
  <si>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</si>
  <si>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</si>
  <si>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</si>
  <si>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</si>
  <si>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</si>
  <si>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</si>
  <si>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</si>
  <si>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</si>
  <si>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</si>
  <si>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</si>
  <si>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</si>
  <si>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</si>
  <si>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</si>
  <si>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</si>
  <si>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</si>
  <si>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</si>
  <si>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</si>
  <si>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</si>
  <si>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</si>
  <si>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</si>
  <si>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</si>
  <si>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</si>
  <si>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</si>
  <si>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</si>
  <si>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</si>
  <si>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</si>
  <si>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</si>
  <si>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</si>
  <si>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</si>
  <si>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</si>
  <si>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</si>
  <si>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</si>
  <si>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</si>
  <si>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</si>
  <si>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</si>
  <si>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</si>
  <si>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</si>
  <si>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</si>
  <si>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</si>
  <si>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</si>
  <si>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</si>
  <si>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</si>
  <si>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</si>
  <si>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</si>
  <si>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</si>
  <si>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</si>
  <si>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</si>
  <si>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</si>
  <si>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</si>
  <si>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</si>
  <si>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</si>
  <si>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</si>
  <si>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</si>
  <si>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</si>
  <si>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</si>
  <si>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</si>
  <si>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</si>
  <si>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</si>
  <si>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</si>
  <si>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</si>
  <si>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</si>
  <si>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</si>
  <si>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</si>
  <si>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</si>
  <si>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</si>
  <si>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</si>
  <si>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</si>
  <si>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</si>
  <si>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</si>
  <si>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</si>
  <si>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</si>
  <si>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</si>
  <si>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</si>
  <si>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</si>
  <si>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</si>
  <si>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</si>
  <si>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</si>
  <si>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</si>
  <si>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</si>
  <si>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</si>
  <si>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</si>
  <si>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</si>
  <si>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</si>
  <si>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</si>
  <si>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</si>
  <si>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</si>
  <si>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</si>
  <si>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</si>
  <si>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</si>
  <si>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</si>
  <si>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</si>
  <si>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</si>
  <si>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</si>
  <si>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</si>
  <si>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</si>
  <si>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</si>
  <si>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</si>
  <si>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</si>
  <si>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</si>
  <si>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</si>
  <si>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</si>
  <si>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</si>
  <si>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</si>
  <si>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</si>
  <si>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</si>
  <si>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</si>
  <si>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</si>
  <si>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</si>
  <si>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</si>
  <si>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</si>
  <si>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</si>
  <si>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</si>
  <si>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</si>
  <si>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</si>
  <si>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</si>
  <si>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</si>
  <si>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</si>
  <si>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</si>
  <si>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</si>
  <si>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</si>
  <si>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</si>
  <si>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</si>
  <si>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</si>
  <si>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</si>
  <si>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</si>
  <si>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</si>
  <si>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</si>
  <si>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</si>
  <si>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</si>
  <si>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</si>
  <si>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</si>
  <si>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</si>
  <si>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</si>
  <si>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</si>
  <si>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</si>
  <si>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</si>
  <si>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</si>
  <si>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</si>
  <si>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</si>
  <si>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</si>
  <si>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</si>
  <si>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</si>
  <si>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</si>
  <si>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</si>
  <si>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</si>
  <si>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</si>
  <si>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</si>
  <si>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</si>
  <si>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</si>
  <si>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</si>
  <si>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</si>
  <si>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</si>
  <si>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</si>
  <si>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</si>
  <si>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</si>
  <si>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</si>
  <si>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</si>
  <si>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</si>
  <si>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</si>
  <si>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</si>
  <si>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</si>
  <si>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</si>
  <si>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</si>
  <si>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</si>
  <si>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</si>
  <si>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</si>
  <si>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</si>
  <si>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</si>
  <si>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</si>
  <si>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</si>
  <si>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</si>
  <si>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</si>
  <si>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</si>
  <si>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</si>
  <si>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</si>
  <si>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</si>
  <si>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</si>
  <si>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</si>
  <si>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</si>
  <si>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</si>
  <si>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</si>
  <si>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</si>
  <si>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</si>
  <si>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</si>
  <si>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</si>
  <si>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</si>
  <si>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</si>
  <si>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</si>
  <si>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</si>
  <si>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</si>
  <si>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</si>
  <si>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</si>
  <si>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</si>
  <si>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</si>
  <si>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</si>
  <si>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</si>
  <si>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</si>
  <si>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</si>
  <si>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</si>
  <si>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</si>
  <si>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</si>
  <si>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</si>
  <si>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</si>
  <si>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</si>
  <si>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</si>
  <si>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</si>
  <si>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</si>
  <si>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</si>
  <si>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</si>
  <si>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</si>
  <si>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</si>
  <si>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</si>
  <si>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</si>
  <si>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</si>
  <si>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</si>
  <si>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</si>
  <si>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</si>
  <si>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</si>
  <si>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</si>
  <si>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</si>
  <si>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</si>
  <si>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</si>
  <si>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</si>
  <si>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</si>
  <si>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</si>
  <si>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</si>
  <si>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</si>
  <si>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</si>
  <si>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</si>
  <si>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</si>
  <si>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</si>
  <si>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</si>
  <si>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</si>
  <si>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</si>
  <si>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</si>
  <si>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</si>
  <si>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</si>
  <si>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</si>
  <si>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</si>
  <si>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</si>
  <si>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</si>
  <si>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</si>
  <si>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</si>
  <si>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</si>
  <si>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</si>
  <si>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</si>
  <si>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</si>
  <si>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</si>
  <si>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</si>
  <si>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</si>
  <si>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</si>
  <si>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</si>
  <si>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</si>
  <si>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</si>
  <si>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</si>
  <si>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</si>
  <si>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</si>
  <si>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</si>
  <si>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</si>
  <si>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</si>
  <si>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</si>
  <si>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</si>
  <si>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</si>
  <si>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</si>
  <si>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</si>
  <si>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</si>
  <si>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</si>
  <si>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</si>
  <si>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</si>
  <si>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</si>
  <si>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</si>
  <si>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</si>
  <si>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</si>
  <si>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</si>
  <si>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</si>
  <si>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</si>
  <si>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</si>
  <si>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</si>
  <si>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</si>
  <si>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</si>
  <si>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</si>
  <si>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</si>
  <si>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</si>
  <si>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</si>
  <si>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</si>
  <si>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</si>
  <si>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</si>
  <si>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</si>
  <si>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</si>
  <si>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</si>
  <si>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</si>
  <si>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</si>
  <si>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</si>
  <si>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</si>
  <si>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</si>
  <si>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</si>
  <si>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</si>
  <si>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</si>
  <si>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</si>
  <si>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</si>
  <si>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</si>
  <si>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</si>
  <si>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</si>
  <si>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</si>
  <si>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</si>
  <si>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</si>
  <si>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</si>
  <si>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</si>
  <si>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</si>
  <si>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</si>
  <si>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</si>
  <si>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</si>
  <si>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</si>
  <si>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</si>
  <si>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</si>
  <si>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</si>
  <si>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</si>
  <si>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</si>
  <si>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</si>
  <si>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</si>
  <si>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</si>
  <si>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</si>
  <si>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</si>
  <si>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</si>
  <si>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</si>
  <si>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</si>
  <si>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</si>
  <si>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</si>
  <si>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</si>
  <si>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</si>
  <si>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</si>
  <si>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</si>
  <si>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</si>
  <si>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</si>
  <si>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</si>
  <si>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</si>
  <si>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</si>
  <si>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</si>
  <si>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</si>
  <si>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</si>
  <si>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</si>
  <si>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</si>
  <si>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</si>
  <si>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</si>
  <si>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</si>
  <si>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</si>
  <si>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</si>
  <si>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</si>
  <si>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</si>
  <si>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</si>
  <si>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</si>
  <si>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</si>
  <si>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</si>
  <si>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</si>
  <si>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</si>
  <si>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</si>
  <si>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</si>
  <si>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</si>
  <si>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</si>
  <si>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</si>
  <si>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</si>
  <si>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</si>
  <si>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</si>
  <si>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</si>
  <si>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</si>
  <si>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</si>
  <si>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</si>
  <si>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</si>
  <si>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</si>
  <si>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</si>
  <si>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</si>
  <si>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</si>
  <si>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</si>
  <si>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</si>
  <si>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</si>
  <si>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</si>
  <si>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</si>
  <si>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</si>
  <si>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</si>
  <si>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</si>
  <si>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</si>
  <si>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</si>
  <si>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</si>
  <si>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</si>
  <si>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</si>
  <si>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</si>
  <si>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</si>
  <si>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</si>
  <si>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</si>
  <si>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</si>
  <si>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</si>
  <si>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</si>
  <si>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</si>
  <si>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</si>
  <si>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</si>
  <si>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</si>
  <si>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</si>
  <si>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</si>
  <si>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</si>
  <si>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</si>
  <si>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</si>
  <si>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</si>
  <si>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</si>
  <si>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</si>
  <si>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</si>
  <si>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</si>
  <si>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</si>
  <si>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</si>
  <si>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</si>
  <si>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</si>
  <si>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</si>
  <si>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</si>
  <si>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</si>
  <si>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</si>
  <si>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</si>
  <si>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</si>
  <si>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</si>
  <si>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</si>
  <si>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</si>
  <si>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</si>
  <si>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</si>
  <si>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</si>
  <si>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</si>
  <si>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</si>
  <si>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</si>
  <si>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</si>
  <si>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</si>
  <si>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</si>
  <si>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</si>
  <si>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</si>
  <si>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</si>
  <si>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</si>
  <si>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</si>
  <si>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</si>
  <si>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</si>
  <si>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</si>
  <si>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</si>
  <si>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</si>
  <si>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</si>
  <si>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</si>
  <si>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</si>
  <si>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</si>
  <si>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</si>
  <si>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</si>
  <si>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</si>
  <si>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</si>
  <si>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</si>
  <si>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</si>
  <si>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</si>
  <si>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</si>
  <si>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</si>
  <si>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</si>
  <si>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</si>
  <si>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</si>
  <si>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</si>
  <si>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</si>
  <si>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</si>
  <si>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</si>
  <si>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</si>
  <si>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</si>
  <si>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</si>
  <si>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</si>
  <si>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</si>
  <si>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</si>
  <si>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</si>
  <si>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</si>
  <si>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</si>
  <si>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</si>
  <si>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</si>
  <si>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</si>
  <si>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</si>
  <si>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</si>
  <si>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</si>
  <si>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</si>
  <si>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</si>
  <si>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</si>
  <si>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</si>
  <si>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</si>
  <si>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</si>
  <si>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</si>
  <si>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</si>
  <si>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</si>
  <si>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</si>
  <si>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</si>
  <si>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</si>
  <si>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</si>
  <si>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</si>
  <si>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</si>
  <si>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</si>
  <si>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</si>
  <si>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</si>
  <si>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</si>
  <si>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</si>
  <si>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</si>
  <si>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</si>
  <si>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</si>
  <si>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</si>
  <si>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</si>
  <si>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</si>
  <si>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</si>
  <si>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</si>
  <si>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</si>
  <si>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</si>
  <si>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</si>
  <si>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</si>
  <si>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</si>
  <si>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</si>
  <si>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</si>
  <si>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</si>
  <si>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</si>
  <si>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</si>
  <si>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</si>
  <si>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</si>
  <si>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</si>
  <si>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</si>
  <si>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</si>
  <si>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</si>
  <si>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</si>
  <si>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</si>
  <si>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</si>
  <si>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</si>
  <si>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</si>
  <si>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</si>
  <si>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</si>
  <si>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</si>
  <si>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</si>
  <si>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</si>
  <si>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</si>
  <si>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</si>
  <si>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</si>
  <si>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</si>
  <si>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</si>
  <si>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</si>
  <si>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</si>
  <si>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</si>
  <si>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</si>
  <si>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</si>
  <si>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</si>
  <si>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</si>
  <si>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</si>
  <si>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</si>
  <si>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</si>
  <si>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</si>
  <si>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</si>
  <si>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</si>
  <si>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</si>
  <si>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</si>
  <si>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</si>
  <si>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</si>
  <si>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</si>
  <si>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</si>
  <si>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</si>
  <si>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</si>
  <si>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</si>
  <si>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</si>
  <si>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</si>
  <si>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</si>
  <si>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</si>
  <si>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</si>
  <si>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</si>
  <si>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</si>
  <si>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</si>
  <si>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</si>
  <si>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</si>
  <si>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</si>
  <si>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</si>
  <si>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</si>
  <si>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</si>
  <si>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</si>
  <si>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</si>
  <si>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</si>
  <si>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</si>
  <si>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</si>
  <si>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</si>
  <si>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</si>
  <si>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</si>
  <si>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</si>
  <si>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</si>
  <si>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</si>
  <si>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</si>
  <si>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</si>
  <si>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</si>
  <si>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</si>
  <si>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</si>
  <si>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</si>
  <si>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</si>
  <si>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</si>
  <si>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</si>
  <si>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</si>
  <si>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</si>
  <si>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</si>
  <si>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</si>
  <si>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</si>
  <si>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</si>
  <si>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</si>
  <si>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</si>
  <si>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</si>
  <si>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</si>
  <si>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</si>
  <si>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</si>
  <si>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</si>
  <si>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</si>
  <si>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</si>
  <si>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</si>
  <si>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</si>
  <si>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</si>
  <si>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</si>
  <si>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</si>
  <si>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</si>
  <si>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</si>
  <si>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</si>
  <si>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</si>
  <si>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</si>
  <si>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</si>
  <si>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</si>
  <si>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</si>
  <si>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</si>
  <si>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</si>
  <si>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</si>
  <si>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</si>
  <si>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</si>
  <si>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</si>
  <si>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</si>
  <si>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</si>
  <si>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</si>
  <si>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</si>
  <si>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</si>
  <si>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</si>
  <si>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</si>
  <si>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</si>
  <si>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</si>
  <si>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</si>
  <si>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</si>
  <si>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</si>
  <si>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</si>
  <si>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</si>
  <si>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</si>
  <si>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</si>
  <si>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</si>
  <si>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</si>
  <si>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</si>
  <si>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</si>
  <si>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</si>
  <si>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</si>
  <si>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</si>
  <si>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</si>
  <si>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</si>
  <si>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</si>
  <si>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</si>
  <si>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</si>
  <si>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</si>
  <si>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</si>
  <si>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</si>
  <si>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</si>
  <si>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</si>
  <si>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</si>
  <si>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</si>
  <si>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</si>
  <si>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</si>
  <si>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</si>
  <si>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</si>
  <si>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</si>
  <si>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</si>
  <si>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</si>
  <si>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</si>
  <si>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</si>
  <si>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</si>
  <si>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</si>
  <si>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</si>
  <si>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</si>
  <si>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</si>
  <si>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</si>
  <si>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</si>
  <si>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</si>
  <si>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</si>
  <si>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</si>
  <si>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</si>
  <si>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</si>
  <si>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</si>
  <si>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</si>
  <si>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</si>
  <si>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</si>
  <si>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</si>
  <si>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</si>
  <si>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</si>
  <si>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</si>
  <si>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</si>
  <si>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</si>
  <si>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</si>
  <si>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</si>
  <si>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</si>
  <si>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</si>
  <si>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</si>
  <si>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</si>
  <si>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</si>
  <si>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</si>
  <si>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</si>
  <si>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</si>
  <si>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</si>
  <si>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</si>
  <si>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</si>
  <si>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</si>
  <si>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</si>
  <si>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</si>
  <si>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</si>
  <si>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</si>
  <si>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</si>
  <si>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</si>
  <si>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</si>
  <si>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</si>
  <si>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</si>
  <si>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</si>
  <si>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</si>
  <si>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</si>
  <si>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</si>
  <si>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</si>
  <si>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</si>
  <si>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</si>
  <si>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</si>
  <si>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</si>
  <si>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</si>
  <si>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</si>
  <si>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</si>
  <si>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</si>
  <si>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</si>
  <si>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</si>
  <si>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</si>
  <si>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</si>
  <si>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</si>
  <si>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</si>
  <si>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</si>
  <si>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</si>
  <si>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</si>
  <si>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</si>
  <si>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</si>
  <si>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</si>
  <si>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</si>
  <si>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</si>
  <si>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</si>
  <si>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</si>
  <si>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</si>
  <si>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</si>
  <si>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</si>
  <si>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</si>
  <si>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</si>
  <si>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</si>
  <si>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</si>
  <si>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</si>
  <si>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</si>
  <si>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</si>
  <si>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</si>
  <si>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</si>
  <si>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</si>
  <si>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</si>
  <si>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</si>
  <si>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</si>
  <si>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</si>
  <si>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</si>
  <si>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</si>
  <si>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</si>
  <si>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</si>
  <si>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</si>
  <si>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</si>
  <si>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</si>
  <si>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</si>
  <si>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</si>
  <si>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</si>
  <si>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</si>
  <si>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</si>
  <si>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</si>
  <si>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</si>
  <si>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</si>
  <si>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</si>
  <si>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</si>
  <si>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</si>
  <si>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</si>
  <si>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</si>
  <si>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</si>
  <si>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</si>
  <si>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</si>
  <si>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</si>
  <si>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</si>
  <si>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</si>
  <si>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</si>
  <si>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</si>
  <si>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</si>
  <si>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</si>
  <si>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</si>
  <si>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</si>
  <si>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</si>
  <si>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</si>
  <si>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</si>
  <si>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</si>
  <si>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</si>
  <si>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</si>
  <si>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</si>
  <si>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</si>
  <si>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</si>
  <si>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</si>
  <si>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</si>
  <si>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</si>
  <si>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</si>
  <si>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</si>
  <si>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</si>
  <si>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</si>
  <si>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</si>
  <si>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</si>
  <si>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</si>
  <si>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</si>
  <si>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</si>
  <si>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</si>
  <si>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</si>
  <si>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</si>
  <si>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</si>
  <si>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</si>
  <si>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</si>
  <si>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</si>
  <si>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</si>
  <si>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</si>
  <si>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</si>
  <si>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</si>
  <si>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</si>
  <si>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</si>
  <si>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</si>
  <si>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</si>
  <si>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</si>
  <si>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</si>
  <si>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</si>
  <si>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</si>
  <si>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</si>
  <si>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</si>
  <si>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</si>
  <si>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</si>
  <si>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</si>
  <si>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</si>
  <si>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</si>
  <si>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</si>
  <si>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</si>
  <si>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</si>
  <si>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</si>
  <si>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</si>
  <si>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</si>
  <si>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</si>
  <si>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</si>
  <si>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</si>
  <si>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</si>
  <si>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</si>
  <si>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</si>
  <si>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</si>
  <si>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</si>
  <si>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</si>
  <si>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</si>
  <si>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</si>
  <si>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</si>
  <si>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</si>
  <si>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</si>
  <si>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</si>
  <si>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</si>
  <si>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</si>
  <si>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</si>
  <si>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</si>
  <si>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</si>
  <si>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</si>
  <si>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</si>
  <si>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</si>
  <si>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</si>
  <si>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</si>
  <si>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</si>
  <si>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</si>
  <si>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</si>
  <si>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</si>
  <si>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</si>
  <si>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</si>
  <si>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</si>
  <si>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</si>
  <si>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</si>
  <si>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</si>
  <si>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</si>
  <si>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</si>
  <si>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</si>
  <si>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</si>
  <si>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</si>
  <si>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</si>
  <si>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</si>
  <si>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</si>
  <si>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</si>
  <si>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</si>
  <si>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</si>
  <si>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</si>
  <si>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</si>
  <si>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</si>
  <si>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</si>
  <si>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</si>
  <si>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</si>
  <si>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</si>
  <si>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</si>
  <si>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</si>
  <si>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</si>
  <si>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</si>
  <si>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</si>
  <si>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</si>
  <si>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</si>
  <si>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</si>
  <si>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</si>
  <si>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</si>
  <si>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</si>
  <si>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</si>
  <si>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</si>
  <si>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</si>
  <si>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</si>
  <si>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</si>
  <si>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</si>
  <si>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</si>
  <si>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</si>
  <si>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</si>
  <si>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</si>
  <si>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</si>
  <si>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</si>
  <si>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</si>
  <si>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</si>
  <si>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</si>
  <si>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</si>
  <si>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</si>
  <si>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</si>
  <si>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</si>
  <si>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</si>
  <si>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</si>
  <si>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</si>
  <si>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</si>
  <si>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</si>
  <si>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</si>
  <si>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</si>
  <si>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</si>
  <si>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</si>
  <si>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</si>
  <si>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</si>
  <si>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</si>
  <si>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</si>
  <si>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</si>
  <si>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</si>
  <si>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</si>
  <si>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</si>
  <si>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</si>
  <si>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</si>
  <si>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</si>
  <si>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</si>
  <si>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</si>
  <si>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</si>
  <si>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</si>
  <si>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</si>
  <si>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</si>
  <si>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</si>
  <si>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</si>
  <si>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</si>
  <si>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</si>
  <si>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</si>
  <si>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</si>
  <si>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</si>
  <si>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</si>
  <si>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</si>
  <si>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</si>
  <si>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</si>
  <si>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</si>
  <si>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</si>
  <si>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</si>
  <si>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</si>
  <si>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</si>
  <si>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</si>
  <si>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</si>
  <si>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</si>
  <si>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</si>
  <si>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</si>
  <si>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</si>
  <si>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</si>
  <si>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</si>
  <si>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</si>
  <si>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</si>
  <si>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</si>
  <si>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</si>
  <si>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</si>
  <si>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</si>
  <si>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</si>
  <si>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</si>
  <si>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</si>
  <si>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</si>
  <si>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</si>
  <si>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</si>
  <si>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</si>
  <si>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</si>
  <si>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</si>
  <si>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</si>
  <si>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</si>
  <si>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</si>
  <si>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</si>
  <si>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</si>
  <si>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</si>
  <si>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</si>
  <si>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</si>
  <si>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</si>
  <si>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</si>
  <si>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</si>
  <si>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</si>
  <si>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</si>
  <si>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</si>
  <si>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</si>
  <si>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</si>
  <si>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</si>
  <si>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</si>
  <si>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</si>
  <si>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</si>
  <si>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</si>
  <si>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</si>
  <si>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</si>
  <si>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</si>
  <si>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</si>
  <si>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</si>
  <si>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</si>
  <si>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</si>
  <si>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</si>
  <si>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</si>
  <si>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</si>
  <si>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</si>
  <si>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</si>
  <si>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</si>
  <si>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</si>
  <si>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</si>
  <si>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</si>
  <si>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</si>
  <si>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</si>
  <si>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</si>
  <si>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</si>
  <si>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</si>
  <si>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</si>
  <si>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</si>
  <si>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</si>
  <si>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</si>
  <si>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</si>
  <si>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</si>
  <si>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</si>
  <si>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</si>
  <si>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</si>
  <si>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</si>
  <si>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</si>
  <si>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</si>
  <si>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</si>
  <si>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</si>
  <si>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</si>
  <si>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</si>
  <si>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</si>
  <si>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</si>
  <si>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</si>
  <si>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</si>
  <si>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</si>
  <si>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</si>
  <si>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</si>
  <si>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</si>
  <si>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</si>
  <si>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</si>
  <si>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</si>
  <si>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</si>
  <si>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</si>
  <si>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</si>
  <si>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</si>
  <si>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</si>
  <si>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</si>
  <si>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</si>
  <si>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</si>
  <si>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</si>
  <si>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</si>
  <si>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</si>
  <si>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</si>
  <si>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</si>
  <si>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</si>
  <si>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</si>
  <si>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</si>
  <si>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</si>
  <si>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</si>
  <si>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</si>
  <si>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</si>
  <si>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</si>
  <si>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</si>
  <si>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</si>
  <si>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</si>
  <si>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</si>
  <si>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</si>
  <si>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</si>
  <si>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</si>
  <si>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</si>
  <si>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</si>
  <si>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</si>
  <si>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</si>
  <si>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</si>
  <si>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</si>
  <si>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</si>
  <si>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</si>
  <si>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</si>
  <si>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</si>
  <si>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</si>
  <si>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</si>
  <si>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</si>
  <si>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</si>
  <si>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</si>
  <si>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</si>
  <si>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</si>
  <si>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</si>
  <si>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</si>
  <si>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</si>
  <si>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</si>
  <si>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</si>
  <si>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</si>
  <si>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</si>
  <si>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</si>
  <si>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</si>
  <si>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</si>
  <si>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</si>
  <si>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</si>
  <si>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</si>
  <si>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</si>
  <si>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</si>
  <si>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</si>
  <si>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</si>
  <si>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</si>
  <si>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</si>
  <si>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</si>
  <si>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</si>
  <si>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</si>
  <si>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</si>
  <si>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</si>
  <si>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</si>
  <si>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</si>
  <si>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</si>
  <si>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</si>
  <si>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</si>
  <si>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</si>
  <si>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</si>
  <si>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</si>
  <si>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</si>
  <si>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</si>
  <si>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</si>
  <si>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</si>
  <si>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</si>
  <si>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</si>
  <si>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</si>
  <si>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</si>
  <si>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</si>
  <si>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</si>
  <si>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</si>
  <si>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</si>
  <si>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</si>
  <si>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</si>
  <si>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</si>
  <si>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</si>
  <si>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</si>
  <si>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</si>
  <si>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</si>
  <si>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</si>
  <si>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</si>
  <si>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</si>
  <si>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</si>
  <si>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</si>
  <si>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</si>
  <si>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</si>
  <si>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</si>
  <si>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</si>
  <si>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</si>
  <si>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</si>
  <si>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</si>
  <si>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</si>
  <si>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</si>
  <si>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</si>
  <si>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</si>
  <si>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</si>
  <si>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</si>
  <si>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</si>
  <si>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</si>
  <si>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</si>
  <si>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</si>
  <si>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</si>
  <si>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</si>
  <si>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</si>
  <si>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</si>
  <si>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</si>
  <si>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</si>
  <si>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</si>
  <si>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</si>
  <si>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</si>
  <si>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</si>
  <si>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</si>
  <si>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</si>
  <si>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</si>
  <si>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</si>
  <si>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</si>
  <si>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</si>
  <si>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</si>
  <si>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</si>
  <si>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</si>
  <si>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</si>
  <si>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</si>
  <si>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</si>
  <si>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</si>
  <si>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</si>
  <si>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</si>
  <si>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</si>
  <si>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</si>
  <si>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</si>
  <si>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</si>
  <si>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</si>
  <si>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</si>
  <si>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</si>
  <si>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</si>
  <si>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</si>
  <si>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</si>
  <si>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</si>
  <si>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</si>
  <si>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</si>
  <si>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</si>
  <si>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</si>
  <si>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</si>
  <si>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</si>
  <si>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</si>
  <si>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</si>
  <si>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</si>
  <si>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</si>
  <si>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</si>
  <si>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</si>
  <si>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</si>
  <si>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</si>
  <si>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</si>
  <si>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</si>
  <si>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</si>
  <si>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</si>
  <si>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</si>
  <si>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</si>
  <si>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</si>
  <si>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</si>
  <si>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</si>
  <si>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</si>
  <si>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</si>
  <si>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</si>
  <si>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</si>
  <si>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</si>
  <si>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</si>
  <si>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</si>
  <si>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</si>
  <si>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</si>
  <si>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</si>
  <si>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</si>
  <si>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</si>
  <si>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</si>
  <si>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</si>
  <si>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</si>
  <si>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</si>
  <si>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</si>
  <si>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</si>
  <si>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</si>
  <si>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</si>
  <si>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</si>
  <si>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</si>
  <si>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</si>
  <si>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</si>
  <si>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</si>
  <si>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</si>
  <si>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</si>
  <si>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</si>
  <si>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</si>
  <si>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</si>
  <si>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</si>
  <si>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</si>
  <si>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</si>
  <si>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</si>
  <si>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</si>
  <si>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</si>
  <si>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</si>
  <si>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</si>
  <si>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</si>
  <si>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</si>
  <si>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</si>
  <si>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</si>
  <si>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</si>
  <si>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</si>
  <si>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</si>
  <si>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</si>
  <si>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</si>
  <si>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</si>
  <si>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</si>
  <si>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</si>
  <si>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</si>
  <si>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</si>
  <si>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</si>
  <si>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</si>
  <si>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</si>
  <si>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</si>
  <si>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</si>
  <si>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</si>
  <si>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</si>
  <si>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</si>
  <si>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</si>
  <si>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</si>
  <si>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</si>
  <si>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</si>
  <si>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</si>
  <si>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</si>
  <si>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</si>
  <si>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</si>
  <si>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</si>
  <si>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</si>
  <si>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</si>
  <si>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</si>
  <si>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</si>
  <si>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</si>
  <si>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</si>
  <si>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</si>
  <si>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</si>
  <si>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</si>
  <si>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</si>
  <si>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</si>
  <si>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</si>
  <si>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</si>
  <si>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</si>
  <si>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</si>
  <si>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</si>
  <si>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</si>
  <si>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</si>
  <si>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</si>
  <si>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</si>
  <si>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</si>
  <si>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</si>
  <si>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</si>
  <si>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</si>
  <si>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</si>
  <si>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</si>
  <si>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</si>
  <si>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</si>
  <si>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</si>
  <si>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</si>
  <si>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</si>
  <si>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</si>
  <si>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</si>
  <si>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</si>
  <si>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</si>
  <si>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</si>
  <si>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</si>
  <si>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</si>
  <si>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</si>
  <si>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</si>
  <si>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</si>
  <si>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</si>
  <si>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</si>
  <si>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</si>
  <si>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</si>
  <si>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</si>
  <si>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</si>
  <si>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</si>
  <si>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</si>
  <si>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</si>
  <si>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</si>
  <si>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</si>
  <si>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</si>
  <si>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</si>
  <si>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</si>
  <si>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</si>
  <si>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</si>
  <si>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</si>
  <si>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</si>
  <si>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</si>
  <si>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</si>
  <si>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</si>
  <si>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</si>
  <si>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</si>
  <si>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</si>
  <si>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</si>
  <si>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</si>
  <si>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</si>
  <si>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</si>
  <si>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</si>
  <si>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</si>
  <si>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</si>
  <si>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</si>
  <si>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</si>
  <si>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</si>
  <si>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</si>
  <si>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</si>
  <si>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</si>
  <si>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</si>
  <si>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</si>
  <si>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</si>
  <si>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</si>
  <si>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</si>
  <si>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</si>
  <si>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</si>
  <si>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</si>
  <si>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</si>
  <si>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</si>
  <si>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</si>
  <si>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</si>
  <si>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</si>
  <si>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</si>
  <si>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</si>
  <si>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</si>
  <si>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</si>
  <si>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</si>
  <si>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</si>
  <si>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</si>
  <si>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</si>
  <si>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</si>
  <si>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</si>
  <si>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</si>
  <si>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</si>
  <si>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</si>
  <si>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</si>
  <si>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</si>
  <si>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</si>
  <si>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</si>
  <si>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</si>
  <si>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</si>
  <si>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</si>
  <si>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</si>
  <si>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</si>
  <si>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</si>
  <si>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</si>
  <si>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</si>
  <si>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</si>
  <si>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</si>
  <si>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</si>
  <si>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</si>
  <si>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</si>
  <si>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</si>
  <si>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</si>
  <si>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</si>
  <si>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</si>
  <si>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</si>
  <si>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</si>
  <si>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</si>
  <si>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</si>
  <si>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</si>
  <si>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</si>
  <si>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</si>
  <si>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</si>
  <si>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</si>
  <si>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</si>
  <si>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</si>
  <si>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</si>
  <si>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</si>
  <si>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</si>
  <si>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</si>
  <si>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</si>
  <si>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</si>
  <si>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</si>
  <si>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</si>
  <si>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</si>
  <si>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</si>
  <si>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</si>
  <si>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</si>
  <si>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</si>
  <si>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</si>
  <si>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</si>
  <si>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</si>
  <si>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</si>
  <si>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</si>
  <si>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</si>
  <si>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</si>
  <si>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</si>
  <si>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</si>
  <si>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</si>
  <si>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</si>
  <si>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</si>
  <si>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</si>
  <si>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</si>
  <si>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</si>
  <si>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</si>
  <si>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</si>
  <si>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</si>
  <si>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</si>
  <si>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</si>
  <si>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</si>
  <si>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</si>
  <si>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</si>
  <si>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</si>
  <si>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</si>
  <si>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</si>
  <si>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</si>
  <si>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</si>
  <si>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</si>
  <si>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</si>
  <si>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</si>
  <si>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</si>
  <si>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</si>
  <si>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</si>
  <si>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</si>
  <si>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</si>
  <si>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</si>
  <si>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</si>
  <si>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</si>
  <si>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</si>
  <si>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</si>
  <si>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</si>
  <si>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</si>
  <si>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</si>
  <si>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</si>
  <si>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</si>
  <si>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</si>
  <si>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</si>
  <si>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</si>
  <si>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</si>
  <si>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</si>
  <si>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</si>
  <si>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</si>
  <si>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</si>
  <si>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</si>
  <si>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</si>
  <si>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</si>
  <si>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</si>
  <si>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</si>
  <si>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</si>
  <si>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</si>
  <si>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</si>
  <si>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</si>
  <si>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</si>
  <si>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</si>
  <si>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</si>
  <si>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</si>
  <si>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</si>
  <si>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</si>
  <si>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</si>
  <si>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</si>
  <si>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</si>
  <si>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</si>
  <si>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</si>
  <si>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</si>
  <si>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</si>
  <si>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</si>
  <si>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</si>
  <si>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</si>
  <si>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</si>
  <si>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</si>
  <si>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</si>
  <si>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</si>
  <si>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</si>
  <si>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</si>
  <si>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</si>
  <si>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</si>
  <si>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</si>
  <si>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</si>
  <si>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</si>
  <si>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</si>
  <si>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</si>
  <si>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</si>
  <si>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</si>
  <si>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</si>
  <si>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</si>
  <si>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</si>
  <si>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</si>
  <si>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</si>
  <si>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</si>
  <si>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</si>
  <si>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</si>
  <si>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</si>
  <si>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</si>
  <si>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</si>
  <si>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</si>
  <si>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</si>
  <si>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</si>
  <si>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</si>
  <si>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</si>
  <si>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</si>
  <si>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</si>
  <si>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</si>
  <si>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</si>
  <si>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</si>
  <si>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</si>
  <si>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</si>
  <si>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</si>
  <si>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</si>
  <si>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</si>
  <si>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</si>
  <si>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</si>
  <si>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</si>
  <si>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</si>
  <si>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</si>
  <si>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</si>
  <si>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</si>
  <si>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</si>
  <si>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</si>
  <si>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</si>
  <si>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</si>
  <si>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</si>
  <si>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</si>
  <si>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</si>
  <si>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</si>
  <si>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</si>
  <si>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</si>
  <si>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</si>
  <si>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</si>
  <si>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</si>
  <si>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</si>
  <si>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</si>
  <si>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</si>
  <si>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</si>
  <si>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</si>
  <si>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</si>
  <si>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</si>
  <si>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</si>
  <si>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</si>
  <si>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</si>
  <si>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</si>
  <si>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</si>
  <si>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</si>
  <si>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</si>
  <si>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</si>
  <si>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</si>
  <si>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</si>
  <si>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</si>
  <si>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</si>
  <si>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</si>
  <si>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</si>
  <si>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</si>
  <si>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</si>
  <si>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</si>
  <si>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</si>
  <si>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</si>
  <si>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</si>
  <si>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</si>
  <si>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</si>
  <si>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</si>
  <si>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</si>
  <si>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</si>
  <si>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</si>
  <si>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</si>
  <si>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</si>
  <si>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</si>
  <si>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</si>
  <si>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</si>
  <si>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</si>
  <si>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</si>
  <si>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</si>
  <si>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</si>
  <si>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</si>
  <si>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</si>
  <si>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</si>
  <si>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</si>
  <si>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</si>
  <si>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</si>
  <si>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</si>
  <si>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</si>
  <si>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</si>
  <si>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</si>
  <si>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</si>
  <si>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</si>
  <si>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</si>
  <si>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</si>
  <si>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</si>
  <si>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</si>
  <si>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</si>
  <si>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</si>
  <si>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</si>
  <si>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</si>
  <si>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</si>
  <si>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</si>
  <si>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</si>
  <si>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</si>
  <si>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</si>
  <si>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</si>
  <si>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</si>
  <si>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</si>
  <si>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</si>
  <si>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</si>
  <si>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</si>
  <si>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</si>
  <si>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</si>
  <si>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</si>
  <si>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</si>
  <si>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</si>
  <si>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</si>
  <si>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</si>
  <si>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</si>
  <si>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</si>
  <si>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</si>
  <si>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</si>
  <si>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</si>
  <si>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</si>
  <si>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</si>
  <si>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</si>
  <si>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</si>
  <si>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</si>
  <si>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</si>
  <si>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</si>
  <si>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</si>
  <si>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</si>
  <si>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</si>
  <si>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</si>
  <si>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</si>
  <si>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</si>
  <si>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</si>
  <si>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</si>
  <si>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</si>
  <si>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</si>
  <si>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</si>
  <si>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</si>
  <si>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</si>
  <si>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</si>
  <si>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</si>
  <si>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</si>
  <si>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</si>
  <si>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</si>
  <si>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</si>
  <si>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</si>
  <si>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</si>
  <si>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</si>
  <si>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</si>
  <si>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</si>
  <si>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</si>
  <si>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</si>
  <si>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</si>
  <si>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</si>
  <si>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</si>
  <si>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</si>
  <si>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</si>
  <si>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</si>
  <si>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</si>
  <si>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</si>
  <si>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</si>
  <si>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</si>
  <si>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</si>
  <si>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</si>
  <si>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</si>
  <si>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</si>
  <si>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</si>
  <si>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</si>
  <si>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</si>
  <si>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</si>
  <si>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</si>
  <si>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</si>
  <si>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</si>
  <si>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</si>
  <si>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</si>
  <si>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</si>
  <si>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</si>
  <si>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</si>
  <si>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</si>
  <si>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</si>
  <si>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</si>
  <si>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</si>
  <si>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</si>
  <si>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</si>
  <si>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</si>
  <si>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</si>
  <si>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</si>
  <si>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</si>
  <si>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</si>
  <si>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</si>
  <si>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</si>
  <si>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</si>
  <si>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</si>
  <si>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</si>
  <si>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</si>
  <si>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</si>
  <si>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</si>
  <si>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</si>
  <si>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</si>
  <si>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</si>
  <si>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</si>
  <si>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</si>
  <si>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</si>
  <si>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</si>
  <si>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</si>
  <si>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</si>
  <si>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</si>
  <si>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</si>
  <si>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</si>
  <si>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</si>
  <si>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</si>
  <si>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</si>
  <si>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</si>
  <si>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</si>
  <si>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</si>
  <si>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</si>
  <si>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</si>
  <si>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</si>
  <si>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</si>
  <si>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</si>
  <si>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</si>
  <si>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</si>
  <si>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</si>
  <si>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</si>
  <si>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</si>
  <si>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</si>
  <si>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</si>
  <si>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</si>
  <si>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</si>
  <si>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</si>
  <si>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</si>
  <si>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</si>
  <si>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</si>
  <si>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</si>
  <si>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</si>
  <si>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</si>
  <si>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</si>
  <si>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</si>
  <si>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</si>
  <si>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</si>
  <si>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</si>
  <si>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</si>
  <si>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</si>
  <si>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</si>
  <si>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</si>
  <si>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</si>
  <si>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</si>
  <si>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</si>
  <si>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</si>
  <si>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</si>
  <si>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</si>
  <si>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</si>
  <si>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</si>
  <si>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</si>
  <si>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</si>
  <si>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</si>
  <si>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</si>
  <si>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</si>
  <si>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</si>
  <si>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</si>
  <si>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</si>
  <si>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</si>
  <si>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</si>
  <si>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</si>
  <si>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</si>
  <si>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</si>
  <si>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</si>
  <si>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</si>
  <si>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</si>
  <si>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</si>
  <si>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</si>
  <si>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</si>
  <si>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</si>
  <si>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</si>
  <si>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</si>
  <si>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</si>
  <si>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</si>
  <si>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</si>
  <si>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</si>
  <si>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</si>
  <si>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</si>
  <si>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</si>
  <si>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</si>
  <si>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</si>
  <si>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</si>
  <si>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</si>
  <si>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</si>
  <si>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</si>
  <si>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</si>
  <si>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</si>
  <si>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</si>
  <si>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</si>
  <si>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</si>
  <si>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</si>
  <si>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</si>
  <si>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</si>
  <si>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</si>
  <si>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</si>
  <si>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</si>
  <si>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</si>
  <si>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</si>
  <si>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</si>
  <si>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</si>
  <si>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</si>
  <si>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</si>
  <si>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</si>
  <si>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</si>
  <si>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</si>
  <si>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</si>
  <si>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</si>
  <si>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</si>
  <si>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</si>
  <si>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</si>
  <si>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</si>
  <si>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</si>
  <si>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</si>
  <si>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</si>
  <si>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</si>
  <si>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</si>
  <si>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</si>
  <si>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</si>
  <si>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</si>
  <si>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</si>
  <si>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</si>
  <si>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</si>
  <si>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</si>
  <si>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</si>
  <si>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</si>
  <si>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</si>
  <si>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</si>
  <si>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</si>
  <si>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</si>
  <si>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</si>
  <si>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</si>
  <si>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</si>
  <si>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</si>
  <si>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</si>
  <si>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</si>
  <si>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</si>
  <si>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</si>
  <si>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</si>
  <si>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</si>
  <si>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</si>
  <si>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</si>
  <si>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</si>
  <si>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</si>
  <si>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</si>
  <si>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</si>
  <si>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</si>
  <si>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</si>
  <si>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</si>
  <si>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</si>
  <si>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</si>
  <si>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</si>
  <si>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</si>
  <si>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</si>
  <si>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</si>
  <si>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</si>
  <si>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</si>
  <si>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</si>
  <si>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</si>
  <si>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</si>
  <si>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</si>
  <si>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</si>
  <si>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</si>
  <si>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</si>
  <si>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</si>
  <si>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</si>
  <si>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</si>
  <si>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</si>
  <si>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</si>
  <si>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</si>
  <si>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</si>
  <si>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</si>
  <si>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</si>
  <si>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</si>
  <si>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</si>
  <si>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</si>
  <si>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</si>
  <si>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</si>
  <si>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</si>
  <si>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</si>
  <si>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</si>
  <si>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</si>
  <si>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</si>
  <si>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</si>
  <si>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</si>
  <si>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</si>
  <si>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</si>
  <si>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</si>
  <si>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</si>
  <si>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</si>
  <si>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</si>
  <si>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</si>
  <si>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</si>
  <si>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</si>
  <si>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</si>
  <si>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</si>
  <si>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</si>
  <si>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</si>
  <si>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</si>
  <si>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</si>
  <si>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</si>
  <si>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</si>
  <si>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</si>
  <si>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</si>
  <si>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</si>
  <si>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</si>
  <si>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</si>
  <si>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</si>
  <si>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</si>
  <si>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</si>
  <si>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</si>
  <si>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</si>
  <si>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</si>
  <si>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</si>
  <si>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</si>
  <si>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</si>
  <si>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</si>
  <si>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</si>
  <si>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</si>
  <si>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</si>
  <si>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</si>
  <si>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</si>
  <si>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</si>
  <si>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</si>
  <si>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</si>
  <si>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</si>
  <si>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</si>
  <si>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</si>
  <si>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</si>
  <si>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</si>
  <si>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</si>
  <si>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</si>
  <si>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</si>
  <si>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</si>
  <si>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</si>
  <si>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</si>
  <si>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</si>
  <si>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</si>
  <si>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</si>
  <si>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</si>
  <si>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</si>
  <si>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</si>
  <si>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</si>
  <si>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</si>
  <si>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</si>
  <si>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</si>
  <si>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</si>
  <si>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</si>
  <si>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</si>
  <si>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</si>
  <si>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</si>
  <si>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</si>
  <si>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</si>
  <si>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</si>
  <si>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</si>
  <si>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</si>
  <si>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</si>
  <si>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</si>
  <si>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</si>
  <si>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</si>
  <si>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</si>
  <si>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</si>
  <si>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</si>
  <si>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</si>
  <si>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</si>
  <si>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</si>
  <si>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</si>
  <si>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</si>
  <si>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</si>
  <si>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</si>
  <si>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</si>
  <si>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</si>
  <si>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</si>
  <si>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</si>
  <si>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</si>
  <si>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</si>
  <si>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</si>
  <si>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</si>
  <si>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</si>
  <si>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</si>
  <si>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</si>
  <si>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</si>
  <si>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</si>
  <si>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</si>
  <si>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</si>
  <si>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</si>
  <si>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</si>
  <si>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</si>
  <si>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</si>
  <si>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</si>
  <si>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</si>
  <si>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</si>
  <si>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</si>
  <si>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</si>
  <si>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</si>
  <si>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</si>
  <si>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</si>
  <si>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</si>
  <si>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</si>
  <si>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</si>
  <si>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</si>
  <si>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</si>
  <si>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</si>
  <si>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</si>
  <si>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</si>
  <si>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</si>
  <si>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</si>
  <si>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</si>
  <si>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</si>
  <si>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</si>
  <si>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</si>
  <si>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</si>
  <si>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</si>
  <si>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</si>
  <si>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</si>
  <si>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</si>
  <si>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</si>
  <si>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</si>
  <si>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</si>
  <si>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</si>
  <si>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</si>
  <si>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</si>
  <si>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</si>
  <si>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</si>
  <si>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</si>
  <si>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</si>
  <si>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</si>
  <si>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</si>
  <si>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</si>
  <si>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</si>
  <si>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</si>
  <si>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</si>
  <si>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</si>
  <si>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</si>
  <si>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</si>
  <si>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</si>
  <si>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</si>
  <si>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</si>
  <si>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</si>
  <si>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</si>
  <si>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</si>
  <si>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</si>
  <si>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</si>
  <si>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</si>
  <si>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</si>
  <si>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</si>
  <si>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</si>
  <si>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</si>
  <si>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</si>
  <si>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</si>
  <si>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</si>
  <si>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</si>
  <si>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</si>
  <si>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</si>
  <si>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</si>
  <si>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</si>
  <si>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</si>
  <si>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</si>
  <si>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</si>
  <si>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</si>
  <si>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</si>
  <si>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</si>
  <si>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</si>
  <si>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</si>
  <si>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</si>
  <si>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</si>
  <si>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</si>
  <si>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</si>
  <si>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</si>
  <si>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</si>
  <si>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</si>
  <si>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</si>
  <si>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</si>
  <si>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</si>
  <si>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</si>
  <si>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</si>
  <si>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</si>
  <si>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</si>
  <si>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</si>
  <si>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</si>
  <si>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</si>
  <si>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</si>
  <si>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</si>
  <si>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</si>
  <si>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</si>
  <si>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</si>
  <si>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</si>
  <si>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</si>
  <si>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</si>
  <si>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</si>
  <si>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</si>
  <si>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</si>
  <si>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</si>
  <si>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</si>
  <si>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</si>
  <si>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</si>
  <si>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</si>
  <si>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</si>
  <si>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</si>
  <si>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</si>
  <si>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</si>
  <si>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</si>
  <si>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</si>
  <si>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</si>
  <si>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</si>
  <si>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</si>
  <si>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</si>
  <si>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</si>
  <si>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</si>
  <si>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</si>
  <si>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</si>
  <si>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</si>
  <si>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</si>
  <si>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</si>
  <si>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</si>
  <si>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</si>
  <si>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</si>
  <si>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</si>
  <si>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</si>
  <si>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</si>
  <si>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</si>
  <si>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</si>
  <si>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</si>
  <si>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</si>
  <si>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</si>
  <si>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</si>
  <si>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</si>
  <si>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</si>
  <si>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</si>
  <si>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</si>
  <si>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</si>
  <si>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</si>
  <si>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</si>
  <si>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</si>
  <si>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</si>
  <si>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</si>
  <si>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</si>
  <si>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</si>
  <si>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</si>
  <si>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</si>
  <si>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</si>
  <si>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</si>
  <si>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</si>
  <si>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</si>
  <si>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</si>
  <si>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</si>
  <si>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</si>
  <si>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</si>
  <si>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</si>
  <si>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</si>
  <si>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</si>
  <si>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</si>
  <si>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</si>
  <si>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</si>
  <si>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</si>
  <si>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</si>
  <si>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</si>
  <si>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</si>
  <si>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</si>
  <si>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</si>
  <si>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</si>
  <si>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</si>
  <si>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</si>
  <si>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</si>
  <si>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</si>
  <si>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</si>
  <si>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</si>
  <si>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</si>
  <si>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</si>
  <si>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</si>
  <si>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</si>
  <si>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</si>
  <si>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</si>
  <si>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</si>
  <si>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</si>
  <si>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</si>
  <si>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</si>
  <si>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</si>
  <si>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</si>
  <si>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</si>
  <si>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</si>
  <si>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</si>
  <si>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</si>
  <si>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</si>
  <si>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</si>
  <si>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</si>
  <si>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</si>
  <si>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</si>
  <si>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</si>
  <si>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</si>
  <si>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</si>
  <si>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</si>
  <si>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</si>
  <si>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</si>
  <si>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</si>
  <si>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</si>
  <si>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</si>
  <si>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</si>
  <si>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</si>
  <si>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</si>
  <si>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</si>
  <si>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</si>
  <si>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</si>
  <si>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</si>
  <si>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</si>
  <si>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</si>
  <si>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</si>
  <si>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</si>
  <si>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</si>
  <si>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</si>
  <si>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</si>
  <si>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</si>
  <si>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</si>
  <si>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</si>
  <si>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</si>
  <si>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</si>
  <si>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</si>
  <si>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</si>
  <si>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</si>
  <si>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</si>
  <si>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</si>
  <si>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</si>
  <si>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</si>
  <si>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</si>
  <si>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</si>
  <si>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</si>
  <si>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</si>
  <si>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</si>
  <si>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</si>
  <si>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</si>
  <si>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</si>
  <si>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</si>
  <si>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</si>
  <si>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</si>
  <si>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</si>
  <si>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</si>
  <si>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</si>
  <si>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</si>
  <si>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</si>
  <si>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</si>
  <si>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</si>
  <si>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</si>
  <si>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</si>
  <si>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</si>
  <si>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</si>
  <si>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</si>
  <si>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</si>
  <si>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</si>
  <si>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</si>
  <si>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</si>
  <si>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</si>
  <si>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</si>
  <si>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</si>
  <si>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</si>
  <si>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</si>
  <si>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</si>
  <si>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</si>
  <si>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</si>
  <si>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</si>
  <si>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</si>
  <si>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</si>
  <si>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</si>
  <si>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</si>
  <si>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</si>
  <si>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</si>
  <si>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</si>
  <si>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</si>
  <si>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</si>
  <si>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</si>
  <si>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</si>
  <si>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</si>
  <si>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</si>
  <si>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</si>
  <si>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</si>
  <si>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</si>
  <si>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</si>
  <si>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</si>
  <si>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</si>
  <si>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</si>
  <si>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</si>
  <si>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</si>
  <si>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</si>
  <si>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</si>
  <si>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</si>
  <si>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</si>
  <si>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</si>
  <si>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</si>
  <si>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</si>
  <si>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</si>
  <si>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</si>
  <si>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</si>
  <si>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</si>
  <si>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</si>
  <si>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</si>
  <si>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</si>
  <si>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</si>
  <si>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</si>
  <si>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</si>
  <si>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</si>
  <si>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</si>
  <si>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</si>
  <si>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</si>
  <si>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</si>
  <si>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</si>
  <si>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</si>
  <si>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</si>
  <si>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</si>
  <si>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</si>
  <si>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</si>
  <si>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</si>
  <si>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</si>
  <si>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</si>
  <si>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</si>
  <si>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</si>
  <si>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</si>
  <si>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</si>
  <si>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</si>
  <si>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</si>
  <si>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</si>
  <si>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</si>
  <si>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</si>
  <si>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</si>
  <si>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</si>
  <si>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</si>
  <si>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</si>
  <si>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</si>
  <si>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</si>
  <si>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</si>
  <si>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</si>
  <si>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</si>
  <si>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</si>
  <si>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</si>
  <si>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</si>
  <si>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</si>
  <si>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</si>
  <si>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</si>
  <si>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</si>
  <si>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</si>
  <si>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</si>
  <si>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</si>
  <si>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</si>
  <si>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</si>
  <si>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</si>
  <si>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</si>
  <si>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</si>
  <si>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</si>
  <si>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</si>
  <si>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</si>
  <si>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</si>
  <si>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</si>
  <si>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</si>
  <si>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</si>
  <si>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</si>
  <si>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</si>
  <si>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</si>
  <si>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</si>
  <si>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</si>
  <si>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</si>
  <si>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</si>
  <si>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</si>
  <si>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</si>
  <si>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</si>
  <si>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</si>
  <si>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</si>
  <si>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</si>
  <si>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</si>
  <si>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</si>
  <si>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</si>
  <si>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</si>
  <si>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</si>
  <si>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</si>
  <si>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</si>
  <si>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</si>
  <si>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</si>
  <si>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</si>
  <si>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</si>
  <si>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</si>
  <si>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</si>
  <si>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</si>
  <si>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</si>
  <si>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</si>
  <si>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</si>
  <si>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</si>
  <si>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</si>
  <si>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</si>
  <si>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</si>
  <si>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</si>
  <si>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</si>
  <si>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</si>
  <si>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</si>
  <si>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</si>
  <si>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</si>
  <si>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</si>
  <si>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</si>
  <si>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</si>
  <si>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</si>
  <si>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</si>
  <si>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</si>
  <si>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</si>
  <si>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</si>
  <si>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</si>
  <si>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</si>
  <si>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</si>
  <si>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</si>
  <si>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</si>
  <si>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</si>
  <si>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</si>
  <si>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</si>
  <si>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</si>
  <si>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</si>
  <si>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</si>
  <si>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</si>
  <si>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</si>
  <si>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</si>
  <si>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</si>
  <si>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</si>
  <si>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</si>
  <si>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</si>
  <si>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</si>
  <si>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</si>
  <si>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</si>
  <si>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</si>
  <si>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</si>
  <si>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</si>
  <si>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</si>
  <si>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</si>
  <si>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</si>
  <si>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</si>
  <si>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</si>
  <si>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</si>
  <si>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</si>
  <si>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</si>
  <si>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</si>
  <si>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</si>
  <si>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</si>
  <si>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</si>
  <si>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</si>
  <si>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</si>
  <si>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</si>
  <si>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</si>
  <si>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</si>
  <si>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</si>
  <si>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</si>
  <si>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</si>
  <si>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</si>
  <si>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</si>
  <si>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</si>
  <si>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</si>
  <si>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</si>
  <si>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</si>
  <si>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</si>
  <si>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</si>
  <si>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</si>
  <si>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</si>
  <si>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</si>
  <si>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</si>
  <si>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</si>
  <si>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</si>
  <si>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</si>
  <si>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</si>
  <si>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</si>
  <si>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</si>
  <si>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</si>
  <si>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</si>
  <si>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</si>
  <si>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</si>
  <si>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</si>
  <si>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</si>
  <si>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</si>
  <si>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</si>
  <si>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</si>
  <si>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</si>
  <si>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</si>
  <si>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</si>
  <si>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</si>
  <si>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</si>
  <si>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</si>
  <si>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</si>
  <si>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</si>
  <si>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</si>
  <si>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</si>
  <si>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</si>
  <si>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</si>
  <si>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</si>
  <si>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</si>
  <si>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</si>
  <si>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</si>
  <si>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</si>
  <si>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</si>
  <si>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</si>
  <si>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</si>
  <si>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</si>
  <si>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</si>
  <si>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</si>
  <si>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</si>
  <si>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</si>
  <si>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</si>
  <si>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</si>
  <si>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</si>
  <si>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</si>
  <si>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</si>
  <si>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</si>
  <si>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</si>
  <si>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</si>
  <si>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</si>
  <si>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</si>
  <si>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</si>
  <si>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</si>
  <si>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</si>
  <si>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</si>
  <si>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</si>
  <si>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</si>
  <si>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</si>
  <si>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</si>
  <si>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</si>
  <si>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</si>
  <si>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</si>
  <si>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</si>
  <si>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</si>
  <si>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</si>
  <si>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</si>
  <si>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</si>
  <si>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</si>
  <si>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</si>
  <si>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</si>
  <si>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</si>
  <si>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</si>
  <si>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</si>
  <si>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</si>
  <si>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</si>
  <si>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</si>
  <si>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</si>
  <si>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</si>
  <si>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</si>
  <si>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</si>
  <si>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</si>
  <si>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</si>
  <si>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</si>
  <si>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</si>
  <si>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</si>
  <si>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</si>
  <si>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</si>
  <si>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</si>
  <si>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</si>
  <si>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</si>
  <si>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</si>
  <si>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</si>
  <si>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</si>
  <si>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</si>
  <si>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</si>
  <si>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</si>
  <si>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</si>
  <si>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</si>
  <si>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</si>
  <si>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</si>
  <si>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</si>
  <si>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</si>
  <si>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</si>
  <si>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</si>
  <si>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</si>
  <si>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</si>
  <si>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</si>
  <si>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</si>
  <si>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</si>
  <si>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</si>
  <si>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</si>
  <si>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</si>
  <si>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</si>
  <si>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</si>
  <si>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</si>
  <si>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</si>
  <si>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</si>
  <si>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</si>
  <si>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</si>
  <si>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</si>
  <si>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</si>
  <si>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</si>
  <si>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</si>
  <si>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</si>
  <si>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</si>
  <si>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</si>
  <si>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</si>
  <si>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</si>
  <si>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</si>
  <si>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</si>
  <si>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</si>
  <si>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</si>
  <si>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</si>
  <si>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</si>
  <si>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</si>
  <si>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</si>
  <si>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</si>
  <si>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</si>
  <si>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</si>
  <si>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</si>
  <si>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</si>
  <si>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</si>
  <si>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</si>
  <si>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</si>
  <si>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</si>
  <si>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</si>
  <si>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</si>
  <si>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</si>
  <si>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</si>
  <si>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</si>
  <si>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</si>
  <si>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</si>
  <si>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</si>
  <si>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</si>
  <si>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</si>
  <si>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</si>
  <si>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</si>
  <si>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</si>
  <si>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</si>
  <si>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</si>
  <si>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</si>
  <si>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</si>
  <si>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</si>
  <si>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</si>
  <si>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</si>
  <si>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</si>
  <si>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</si>
  <si>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</si>
  <si>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</si>
  <si>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</si>
  <si>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</si>
  <si>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</si>
  <si>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</si>
  <si>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</si>
  <si>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</si>
  <si>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</si>
  <si>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</si>
  <si>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</si>
  <si>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</si>
  <si>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</si>
  <si>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</si>
  <si>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</si>
  <si>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</si>
  <si>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</si>
  <si>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</si>
  <si>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</si>
  <si>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</si>
  <si>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</si>
  <si>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</si>
  <si>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</si>
  <si>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</si>
  <si>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</si>
  <si>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</si>
  <si>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</si>
  <si>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</si>
  <si>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</si>
  <si>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</si>
  <si>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</si>
  <si>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</si>
  <si>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</si>
  <si>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</si>
  <si>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</si>
  <si>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</si>
  <si>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</si>
  <si>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</si>
  <si>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</si>
  <si>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</si>
  <si>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</si>
  <si>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</si>
  <si>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</si>
  <si>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</si>
  <si>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</si>
  <si>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</si>
  <si>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</si>
  <si>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</si>
  <si>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</si>
  <si>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</si>
  <si>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</si>
  <si>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</si>
  <si>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</si>
  <si>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</si>
  <si>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</si>
  <si>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</si>
  <si>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</si>
  <si>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</si>
  <si>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</si>
  <si>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</si>
  <si>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</si>
  <si>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</si>
  <si>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</si>
  <si>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</si>
  <si>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</si>
  <si>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</si>
  <si>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</si>
  <si>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</si>
  <si>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</si>
  <si>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</si>
  <si>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</si>
  <si>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</si>
  <si>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</si>
  <si>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</si>
  <si>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</si>
  <si>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</si>
  <si>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</si>
  <si>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</si>
  <si>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</si>
  <si>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</si>
  <si>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</si>
  <si>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</si>
  <si>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</si>
  <si>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</si>
  <si>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</si>
  <si>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</si>
  <si>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</si>
  <si>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</si>
  <si>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</si>
  <si>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</si>
  <si>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</si>
  <si>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</si>
  <si>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</si>
  <si>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</si>
  <si>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</si>
  <si>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</si>
  <si>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</si>
  <si>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</si>
  <si>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</si>
  <si>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</si>
  <si>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</si>
  <si>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</si>
  <si>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</si>
  <si>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</si>
  <si>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</si>
  <si>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</si>
  <si>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</si>
  <si>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</si>
  <si>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</si>
  <si>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</si>
  <si>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</si>
  <si>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</si>
  <si>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</si>
  <si>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</si>
  <si>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</si>
  <si>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</si>
  <si>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</si>
  <si>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</si>
  <si>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</si>
  <si>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</si>
  <si>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</si>
  <si>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</si>
  <si>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</si>
  <si>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</si>
  <si>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</si>
  <si>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</si>
  <si>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</si>
  <si>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</si>
  <si>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</si>
  <si>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</si>
  <si>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</si>
  <si>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</si>
  <si>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</si>
  <si>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</si>
  <si>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</si>
  <si>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</si>
  <si>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</si>
  <si>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</si>
  <si>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</si>
  <si>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</si>
  <si>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</si>
  <si>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</si>
  <si>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</si>
  <si>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</si>
  <si>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</si>
  <si>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</si>
  <si>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</si>
  <si>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</si>
  <si>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</si>
  <si>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</si>
  <si>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</si>
  <si>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</si>
  <si>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</si>
  <si>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</si>
  <si>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</si>
  <si>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</si>
  <si>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</si>
  <si>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</si>
  <si>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</si>
  <si>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</si>
  <si>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</si>
  <si>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</si>
  <si>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</si>
  <si>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</si>
  <si>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</si>
  <si>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</si>
  <si>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</si>
  <si>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</si>
  <si>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</si>
  <si>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</si>
  <si>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</si>
  <si>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</si>
  <si>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</si>
  <si>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</si>
  <si>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</si>
  <si>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</si>
  <si>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</si>
  <si>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</si>
  <si>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</si>
  <si>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</si>
  <si>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</si>
  <si>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</si>
  <si>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</si>
  <si>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</si>
  <si>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</si>
  <si>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</si>
  <si>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</si>
  <si>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</si>
  <si>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</si>
  <si>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</si>
  <si>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</si>
  <si>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</si>
  <si>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</si>
  <si>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</si>
  <si>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</si>
  <si>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</si>
  <si>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</si>
  <si>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</si>
  <si>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</si>
  <si>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</si>
  <si>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</si>
  <si>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</si>
  <si>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</si>
  <si>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</si>
  <si>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</si>
  <si>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</si>
  <si>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</si>
  <si>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</si>
  <si>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</si>
  <si>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</si>
  <si>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</si>
  <si>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</si>
  <si>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</si>
  <si>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</si>
  <si>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</si>
  <si>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</si>
  <si>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</si>
  <si>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</si>
  <si>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</si>
  <si>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</si>
  <si>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</si>
  <si>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</si>
  <si>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</si>
  <si>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</si>
  <si>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</si>
  <si>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</si>
  <si>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</si>
  <si>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</si>
  <si>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</si>
  <si>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</si>
  <si>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</si>
  <si>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</si>
  <si>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</si>
  <si>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</si>
  <si>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</si>
  <si>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</si>
  <si>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</si>
  <si>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</si>
  <si>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</si>
  <si>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</si>
  <si>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</si>
  <si>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</si>
  <si>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</si>
  <si>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</si>
  <si>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</si>
  <si>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</si>
  <si>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</si>
  <si>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</si>
  <si>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</si>
  <si>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</si>
  <si>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</si>
  <si>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</si>
  <si>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</si>
  <si>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</si>
  <si>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</si>
  <si>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</si>
  <si>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</si>
  <si>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</si>
  <si>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</si>
  <si>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</si>
  <si>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</si>
  <si>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</si>
  <si>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</si>
  <si>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</si>
  <si>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</si>
  <si>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</si>
  <si>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</si>
  <si>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</si>
  <si>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</si>
  <si>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</si>
  <si>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</si>
  <si>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</si>
  <si>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</si>
  <si>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</si>
  <si>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</si>
  <si>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</si>
  <si>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</si>
  <si>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</si>
  <si>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</si>
  <si>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</si>
  <si>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</si>
  <si>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</si>
  <si>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</si>
  <si>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</si>
  <si>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</si>
  <si>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</si>
  <si>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</si>
  <si>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</si>
  <si>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</si>
  <si>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</si>
  <si>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</si>
  <si>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</si>
  <si>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</si>
  <si>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</si>
  <si>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</si>
  <si>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</si>
  <si>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</si>
  <si>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</si>
  <si>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</si>
  <si>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</si>
  <si>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</si>
  <si>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</si>
  <si>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</si>
  <si>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</si>
  <si>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</si>
  <si>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</si>
  <si>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</si>
  <si>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</si>
  <si>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</si>
  <si>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</si>
  <si>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</si>
  <si>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</si>
  <si>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</si>
  <si>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</si>
  <si>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</si>
  <si>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</si>
  <si>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</si>
  <si>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</si>
  <si>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</si>
  <si>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</si>
  <si>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</si>
  <si>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</si>
  <si>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</si>
  <si>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</si>
  <si>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</si>
  <si>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</si>
  <si>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</si>
  <si>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</si>
  <si>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</si>
  <si>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</si>
  <si>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</si>
  <si>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</si>
  <si>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</si>
  <si>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</si>
  <si>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</si>
  <si>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</si>
  <si>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</si>
  <si>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</si>
  <si>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</si>
  <si>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</si>
  <si>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</si>
  <si>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</si>
  <si>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</si>
  <si>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</si>
  <si>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</si>
  <si>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</si>
  <si>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</si>
  <si>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</si>
  <si>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</si>
  <si>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</si>
  <si>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</si>
  <si>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</si>
  <si>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</si>
  <si>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</si>
  <si>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</si>
  <si>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</si>
  <si>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</si>
  <si>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</si>
  <si>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</si>
  <si>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</si>
  <si>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</si>
  <si>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</si>
  <si>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</si>
  <si>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</si>
  <si>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</si>
  <si>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</si>
  <si>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</si>
  <si>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</si>
  <si>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</si>
  <si>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</si>
  <si>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</si>
  <si>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</si>
  <si>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</si>
  <si>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</si>
  <si>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</si>
  <si>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</si>
  <si>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</si>
  <si>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</si>
  <si>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</si>
  <si>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</si>
  <si>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</si>
  <si>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</si>
  <si>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</si>
  <si>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</si>
  <si>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</si>
  <si>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</si>
  <si>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</si>
  <si>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</si>
  <si>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</si>
  <si>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</si>
  <si>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</si>
  <si>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</si>
  <si>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</si>
  <si>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</si>
  <si>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</si>
  <si>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</si>
  <si>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</si>
  <si>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</si>
  <si>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</si>
  <si>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</si>
  <si>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</si>
  <si>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</si>
  <si>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</si>
  <si>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</si>
  <si>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</si>
  <si>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</si>
  <si>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</si>
  <si>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</si>
  <si>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</si>
  <si>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</si>
  <si>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</si>
  <si>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</si>
  <si>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</si>
  <si>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</si>
  <si>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</si>
  <si>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</si>
  <si>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</si>
  <si>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</si>
  <si>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</si>
  <si>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</si>
  <si>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</si>
  <si>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</si>
  <si>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</si>
  <si>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</si>
  <si>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</si>
  <si>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</si>
  <si>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</si>
  <si>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</si>
  <si>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</si>
  <si>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</si>
  <si>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</si>
  <si>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</si>
  <si>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</si>
  <si>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</si>
  <si>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</si>
  <si>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</si>
  <si>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</si>
  <si>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</si>
  <si>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</si>
  <si>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</si>
  <si>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</si>
  <si>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</si>
  <si>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</si>
  <si>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</si>
  <si>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</si>
  <si>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</si>
  <si>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</si>
  <si>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</si>
  <si>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</si>
  <si>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</si>
  <si>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</si>
  <si>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</si>
  <si>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</si>
  <si>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</si>
  <si>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</si>
  <si>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</si>
  <si>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</si>
  <si>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</si>
  <si>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</si>
  <si>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</si>
  <si>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</si>
  <si>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</si>
  <si>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</si>
  <si>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</si>
  <si>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</si>
  <si>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</si>
  <si>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</si>
  <si>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</si>
  <si>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</si>
  <si>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</si>
  <si>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</si>
  <si>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</si>
  <si>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</si>
  <si>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</si>
  <si>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</si>
  <si>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</si>
  <si>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</si>
  <si>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</si>
  <si>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</si>
  <si>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</si>
  <si>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</si>
  <si>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</si>
  <si>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</si>
  <si>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</si>
  <si>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</si>
  <si>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</si>
  <si>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</si>
  <si>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</si>
  <si>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</si>
  <si>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</si>
  <si>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</si>
  <si>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</si>
  <si>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</si>
  <si>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</si>
  <si>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</si>
  <si>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</si>
  <si>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</si>
  <si>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</si>
  <si>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</si>
  <si>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</si>
  <si>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</si>
  <si>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</si>
  <si>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</si>
  <si>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</si>
  <si>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</si>
  <si>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</si>
  <si>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</si>
  <si>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</si>
  <si>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</si>
  <si>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</si>
  <si>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</si>
  <si>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</si>
  <si>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</si>
  <si>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</si>
  <si>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</si>
  <si>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</si>
  <si>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</si>
  <si>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</si>
  <si>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</si>
  <si>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</si>
  <si>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</si>
  <si>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</si>
  <si>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</si>
  <si>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</si>
  <si>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</si>
  <si>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</si>
  <si>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</si>
  <si>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</si>
  <si>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</si>
  <si>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</si>
  <si>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</si>
  <si>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</si>
  <si>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</si>
  <si>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</si>
  <si>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</si>
  <si>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</si>
  <si>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</si>
  <si>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</si>
  <si>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</si>
  <si>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</si>
  <si>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</si>
  <si>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</si>
  <si>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</si>
  <si>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</si>
  <si>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</si>
  <si>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</si>
  <si>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</si>
  <si>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</si>
  <si>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</si>
  <si>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</si>
  <si>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</si>
  <si>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</si>
  <si>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</si>
  <si>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</si>
  <si>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</si>
  <si>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</si>
  <si>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</si>
  <si>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</si>
  <si>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</si>
  <si>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</si>
  <si>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</si>
  <si>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</si>
  <si>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</si>
  <si>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</si>
  <si>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</si>
  <si>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</si>
  <si>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</si>
  <si>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</si>
  <si>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</si>
  <si>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</si>
  <si>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</si>
  <si>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</si>
  <si>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</si>
  <si>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</si>
  <si>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</si>
  <si>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</si>
  <si>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</si>
  <si>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</si>
  <si>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</si>
  <si>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</si>
  <si>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</si>
  <si>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</si>
  <si>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</si>
  <si>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</si>
  <si>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</si>
  <si>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</si>
  <si>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</si>
  <si>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</si>
  <si>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</si>
  <si>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</si>
  <si>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</si>
  <si>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</si>
  <si>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</si>
  <si>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</si>
  <si>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</si>
  <si>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</si>
  <si>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</si>
  <si>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</si>
  <si>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</si>
  <si>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</si>
  <si>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</si>
  <si>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</si>
  <si>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</si>
  <si>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</si>
  <si>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</si>
  <si>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</si>
  <si>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</si>
  <si>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</si>
  <si>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</si>
  <si>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</si>
  <si>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</si>
  <si>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</si>
  <si>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</si>
  <si>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</si>
  <si>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</si>
  <si>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</si>
  <si>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</si>
  <si>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</si>
  <si>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</si>
  <si>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</si>
  <si>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</si>
  <si>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</si>
  <si>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</si>
  <si>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</si>
  <si>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</si>
  <si>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</si>
  <si>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</si>
  <si>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</si>
  <si>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</si>
  <si>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</si>
  <si>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</si>
  <si>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</si>
  <si>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</si>
  <si>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</si>
  <si>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</si>
  <si>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</si>
  <si>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</si>
  <si>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</si>
  <si>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</si>
  <si>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</si>
  <si>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</si>
  <si>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</si>
  <si>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</si>
  <si>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</si>
  <si>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</si>
  <si>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</si>
  <si>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</si>
  <si>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</si>
  <si>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</si>
  <si>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</si>
  <si>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</si>
  <si>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</si>
  <si>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</si>
  <si>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</si>
  <si>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</si>
  <si>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</si>
  <si>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</si>
  <si>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</si>
  <si>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</si>
  <si>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</si>
  <si>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</si>
  <si>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</si>
  <si>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</si>
  <si>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</si>
  <si>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</si>
  <si>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</si>
  <si>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</si>
  <si>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</si>
  <si>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</si>
  <si>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</si>
  <si>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</si>
  <si>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</si>
  <si>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</si>
  <si>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</si>
  <si>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</si>
  <si>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</si>
  <si>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</si>
  <si>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</si>
  <si>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</si>
  <si>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</si>
  <si>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</si>
  <si>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</si>
  <si>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</si>
  <si>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</si>
  <si>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</si>
  <si>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</si>
  <si>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</si>
  <si>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</si>
  <si>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</si>
  <si>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</si>
  <si>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</si>
  <si>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</si>
  <si>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</si>
  <si>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</si>
  <si>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</si>
  <si>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</si>
  <si>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</si>
  <si>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</si>
  <si>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</si>
  <si>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</si>
  <si>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</si>
  <si>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</si>
  <si>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</si>
  <si>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</si>
  <si>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</si>
  <si>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</si>
  <si>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</si>
  <si>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</si>
  <si>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</si>
  <si>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</si>
  <si>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</si>
  <si>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</si>
  <si>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</si>
  <si>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</si>
  <si>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</si>
  <si>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</si>
  <si>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</si>
  <si>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</si>
  <si>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</si>
  <si>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</si>
  <si>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</si>
  <si>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</si>
  <si>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</si>
  <si>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</si>
  <si>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</si>
  <si>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</si>
  <si>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</si>
  <si>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</si>
  <si>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</si>
  <si>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</si>
  <si>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</si>
  <si>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</si>
  <si>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</si>
  <si>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</si>
  <si>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</si>
  <si>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</si>
  <si>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</si>
  <si>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</si>
  <si>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</si>
  <si>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</si>
  <si>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</si>
  <si>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</si>
  <si>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</si>
  <si>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</si>
  <si>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</si>
  <si>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</si>
  <si>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</si>
  <si>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</si>
  <si>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</si>
  <si>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</si>
  <si>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</si>
  <si>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</si>
  <si>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</si>
  <si>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</si>
  <si>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</si>
  <si>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</si>
  <si>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</si>
  <si>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</si>
  <si>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</si>
  <si>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</si>
  <si>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</si>
  <si>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</si>
  <si>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</si>
  <si>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</si>
  <si>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</si>
  <si>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</si>
  <si>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</si>
  <si>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</si>
  <si>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</si>
  <si>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</si>
  <si>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</si>
  <si>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</si>
  <si>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</si>
  <si>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</si>
  <si>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</si>
  <si>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</si>
  <si>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</si>
  <si>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</si>
  <si>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</si>
  <si>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</si>
  <si>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</si>
  <si>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</si>
  <si>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</si>
  <si>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</si>
  <si>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</si>
  <si>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</si>
  <si>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</si>
  <si>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</si>
  <si>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</si>
  <si>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</si>
  <si>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</si>
  <si>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</si>
  <si>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</si>
  <si>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</si>
  <si>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</si>
  <si>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</si>
  <si>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</si>
  <si>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</si>
  <si>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</si>
  <si>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</si>
  <si>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</si>
  <si>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</si>
  <si>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</si>
  <si>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</si>
  <si>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</si>
  <si>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</si>
  <si>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</si>
  <si>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</si>
  <si>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</si>
  <si>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</si>
  <si>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</si>
  <si>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</si>
  <si>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</si>
  <si>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</si>
  <si>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</si>
  <si>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</si>
  <si>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</si>
  <si>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</si>
  <si>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</si>
  <si>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</si>
  <si>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</si>
  <si>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</si>
  <si>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</si>
  <si>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</si>
  <si>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</si>
  <si>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</si>
  <si>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</si>
  <si>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</si>
  <si>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</si>
  <si>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</si>
  <si>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</si>
  <si>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</si>
  <si>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</si>
  <si>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</si>
  <si>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</si>
  <si>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</si>
  <si>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</si>
  <si>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</si>
  <si>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</si>
  <si>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</si>
  <si>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</si>
  <si>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</si>
  <si>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</si>
  <si>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</si>
  <si>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</si>
  <si>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</si>
  <si>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</si>
  <si>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</si>
  <si>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</si>
  <si>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</si>
  <si>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</si>
  <si>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</si>
  <si>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</si>
  <si>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</si>
  <si>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</si>
  <si>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</si>
  <si>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</si>
  <si>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</si>
  <si>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</si>
  <si>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</si>
  <si>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</si>
  <si>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</si>
  <si>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</si>
  <si>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</si>
  <si>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</si>
  <si>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</si>
  <si>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</si>
  <si>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</si>
  <si>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</si>
  <si>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</si>
  <si>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</si>
  <si>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</si>
  <si>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</si>
  <si>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</si>
  <si>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</si>
  <si>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</si>
  <si>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</si>
  <si>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</si>
  <si>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</si>
  <si>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</si>
  <si>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</si>
  <si>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</si>
  <si>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</si>
  <si>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</si>
  <si>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</si>
  <si>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</si>
  <si>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</si>
  <si>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</si>
  <si>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</si>
  <si>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</si>
  <si>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</si>
  <si>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</si>
  <si>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</si>
  <si>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</si>
  <si>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</si>
  <si>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</si>
  <si>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</si>
  <si>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</si>
  <si>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</si>
  <si>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</si>
  <si>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</si>
  <si>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</si>
  <si>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</si>
  <si>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</si>
  <si>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</si>
  <si>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</si>
  <si>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</si>
  <si>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</si>
  <si>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</si>
  <si>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</si>
  <si>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</si>
  <si>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</si>
  <si>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</si>
  <si>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</si>
  <si>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</si>
  <si>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</si>
  <si>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</si>
  <si>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</si>
  <si>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</si>
  <si>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</si>
  <si>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</si>
  <si>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</si>
  <si>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</si>
  <si>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</si>
  <si>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</si>
  <si>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</si>
  <si>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</si>
  <si>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</si>
  <si>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</si>
  <si>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</si>
  <si>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</si>
  <si>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</si>
  <si>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</si>
  <si>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</si>
  <si>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</si>
  <si>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</si>
  <si>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</si>
  <si>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</si>
  <si>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</si>
  <si>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</si>
  <si>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</si>
  <si>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</si>
  <si>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</si>
  <si>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</si>
  <si>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</si>
  <si>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</si>
  <si>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</si>
  <si>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</si>
  <si>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</si>
  <si>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</si>
  <si>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</si>
  <si>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</si>
  <si>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</si>
  <si>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</si>
  <si>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</si>
  <si>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</si>
  <si>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</si>
  <si>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</si>
  <si>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</si>
  <si>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</si>
  <si>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</si>
  <si>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</si>
  <si>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</si>
  <si>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</si>
  <si>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</si>
  <si>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</si>
  <si>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</si>
  <si>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</si>
  <si>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</si>
  <si>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</si>
  <si>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</si>
  <si>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</si>
  <si>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</si>
  <si>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</si>
  <si>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</si>
  <si>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</si>
  <si>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</si>
  <si>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</si>
  <si>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</si>
  <si>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</si>
  <si>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</si>
  <si>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</si>
  <si>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</si>
  <si>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</si>
  <si>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</si>
  <si>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</si>
  <si>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</si>
  <si>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</si>
  <si>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</si>
  <si>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</si>
  <si>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</si>
  <si>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</si>
  <si>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</si>
  <si>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</si>
  <si>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</si>
  <si>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</si>
  <si>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</si>
  <si>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</si>
  <si>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</si>
  <si>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</si>
  <si>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</si>
  <si>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</si>
  <si>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</si>
  <si>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</si>
  <si>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</si>
  <si>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</si>
  <si>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</si>
  <si>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</si>
  <si>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</si>
  <si>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</si>
  <si>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</si>
  <si>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</si>
  <si>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</si>
  <si>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</si>
  <si>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</si>
  <si>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</si>
  <si>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</si>
  <si>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</si>
  <si>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</si>
  <si>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</si>
  <si>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</si>
  <si>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</si>
  <si>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</si>
  <si>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</si>
  <si>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</si>
  <si>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</si>
  <si>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</si>
  <si>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</si>
  <si>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</si>
  <si>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</si>
  <si>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</si>
  <si>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</si>
  <si>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</si>
  <si>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</si>
  <si>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</si>
  <si>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</si>
  <si>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</si>
  <si>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</si>
  <si>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</si>
  <si>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</si>
  <si>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</si>
  <si>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</si>
  <si>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</si>
  <si>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</si>
  <si>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</si>
  <si>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</si>
  <si>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</si>
  <si>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</si>
  <si>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</si>
  <si>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</si>
  <si>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</si>
  <si>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</si>
  <si>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</si>
  <si>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</si>
  <si>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</si>
  <si>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</si>
  <si>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</si>
  <si>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</si>
  <si>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</si>
  <si>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</si>
  <si>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</si>
  <si>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</si>
  <si>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</si>
  <si>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</si>
  <si>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</si>
  <si>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</si>
  <si>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</si>
  <si>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</si>
  <si>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</si>
  <si>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</si>
  <si>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</si>
  <si>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</si>
  <si>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</si>
  <si>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</si>
  <si>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</si>
  <si>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</si>
  <si>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</si>
  <si>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</si>
  <si>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</si>
  <si>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</si>
  <si>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</si>
  <si>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</si>
  <si>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</si>
  <si>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</si>
  <si>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</si>
  <si>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</si>
  <si>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</si>
  <si>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</si>
  <si>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</si>
  <si>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</si>
  <si>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</si>
  <si>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</si>
  <si>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</si>
  <si>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</si>
  <si>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</si>
  <si>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</si>
  <si>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</si>
  <si>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</si>
  <si>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</si>
  <si>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</si>
  <si>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</si>
  <si>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</si>
  <si>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</si>
  <si>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</si>
  <si>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</si>
  <si>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</si>
  <si>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</si>
  <si>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</si>
  <si>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</si>
  <si>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</si>
  <si>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</si>
  <si>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</si>
  <si>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</si>
  <si>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</si>
  <si>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</si>
  <si>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</si>
  <si>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</si>
  <si>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</si>
  <si>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</si>
  <si>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</si>
  <si>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</si>
  <si>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</si>
  <si>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</si>
  <si>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</si>
  <si>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</si>
  <si>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</si>
  <si>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</si>
  <si>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</si>
  <si>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</si>
  <si>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</si>
  <si>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</si>
  <si>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</si>
  <si>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</si>
  <si>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</si>
  <si>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</si>
  <si>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</si>
  <si>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</si>
  <si>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</si>
  <si>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</si>
  <si>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</si>
  <si>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</si>
  <si>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</si>
  <si>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</si>
  <si>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</si>
  <si>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</si>
  <si>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</si>
  <si>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</si>
  <si>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</si>
  <si>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</si>
  <si>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</si>
  <si>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</si>
  <si>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</si>
  <si>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</si>
  <si>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</si>
  <si>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</si>
  <si>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</si>
  <si>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</si>
  <si>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</si>
  <si>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</si>
  <si>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</si>
  <si>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</si>
  <si>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</si>
  <si>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</si>
  <si>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</si>
  <si>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</si>
  <si>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</si>
  <si>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</si>
  <si>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</si>
  <si>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</si>
  <si>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</si>
  <si>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</si>
  <si>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</si>
  <si>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</si>
  <si>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</si>
  <si>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</si>
  <si>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</si>
  <si>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</si>
  <si>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</si>
  <si>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</si>
  <si>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</si>
  <si>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</si>
  <si>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</si>
  <si>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</si>
  <si>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</si>
  <si>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</si>
  <si>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</si>
  <si>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</si>
  <si>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</si>
  <si>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</si>
  <si>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</si>
  <si>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</si>
  <si>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</si>
  <si>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</si>
  <si>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</si>
  <si>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</si>
  <si>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</si>
  <si>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</si>
  <si>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</si>
  <si>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</si>
  <si>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</si>
  <si>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</si>
  <si>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</si>
  <si>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</si>
  <si>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</si>
  <si>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</si>
  <si>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</si>
  <si>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</si>
  <si>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</si>
  <si>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</si>
  <si>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</si>
  <si>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</si>
  <si>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</si>
  <si>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</si>
  <si>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</si>
  <si>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</si>
  <si>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</si>
  <si>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</si>
  <si>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</si>
  <si>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</si>
  <si>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</si>
  <si>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</si>
  <si>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</si>
  <si>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</si>
  <si>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</si>
  <si>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</si>
  <si>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</si>
  <si>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</si>
  <si>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</si>
  <si>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</si>
  <si>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</si>
  <si>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</si>
  <si>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</si>
  <si>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</si>
  <si>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</si>
  <si>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</si>
  <si>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</si>
  <si>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</si>
  <si>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</si>
  <si>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</si>
  <si>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</si>
  <si>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</si>
  <si>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</si>
  <si>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</si>
  <si>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</si>
  <si>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</si>
  <si>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</si>
  <si>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</si>
  <si>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</si>
  <si>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</si>
  <si>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</si>
  <si>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</si>
  <si>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</si>
  <si>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</si>
  <si>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</si>
  <si>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</si>
  <si>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</si>
  <si>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</si>
  <si>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</si>
  <si>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</si>
  <si>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</si>
  <si>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</si>
  <si>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</si>
  <si>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</si>
  <si>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</si>
  <si>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</si>
  <si>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</si>
  <si>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</si>
  <si>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</si>
  <si>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</si>
  <si>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</si>
  <si>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</si>
  <si>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</si>
  <si>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</si>
  <si>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</si>
  <si>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</si>
  <si>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</si>
  <si>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</si>
  <si>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</si>
  <si>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</si>
  <si>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</si>
  <si>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</si>
  <si>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</si>
  <si>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</si>
  <si>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</si>
  <si>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</si>
  <si>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</si>
  <si>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</si>
  <si>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</si>
  <si>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</si>
  <si>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</si>
  <si>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</si>
  <si>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</si>
  <si>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</si>
  <si>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</si>
  <si>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</si>
  <si>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</si>
  <si>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</si>
  <si>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</si>
  <si>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</si>
  <si>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</si>
  <si>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</si>
  <si>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</si>
  <si>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</si>
  <si>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</si>
  <si>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</si>
  <si>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</si>
  <si>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</si>
  <si>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</si>
  <si>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</si>
  <si>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</si>
  <si>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</si>
  <si>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</si>
  <si>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</si>
  <si>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</si>
  <si>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</si>
  <si>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</si>
  <si>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</si>
  <si>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</si>
  <si>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</si>
  <si>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</si>
  <si>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</si>
  <si>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</si>
  <si>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</si>
  <si>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</si>
  <si>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</si>
  <si>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</si>
  <si>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</si>
  <si>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</si>
  <si>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</si>
  <si>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</si>
  <si>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</si>
  <si>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</si>
  <si>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</si>
  <si>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</si>
  <si>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</si>
  <si>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</si>
  <si>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</si>
  <si>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</si>
  <si>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</si>
  <si>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</si>
  <si>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</si>
  <si>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</si>
  <si>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</si>
  <si>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</si>
  <si>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</si>
  <si>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</si>
  <si>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</si>
  <si>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</si>
  <si>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</si>
  <si>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</si>
  <si>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</si>
  <si>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</si>
  <si>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</si>
  <si>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</si>
  <si>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</si>
  <si>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</si>
  <si>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</si>
  <si>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</si>
  <si>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</si>
  <si>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</si>
  <si>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</si>
  <si>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</si>
  <si>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</si>
  <si>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</si>
  <si>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</si>
  <si>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</si>
  <si>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</si>
  <si>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</si>
  <si>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</si>
  <si>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</si>
  <si>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</si>
  <si>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</si>
  <si>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</si>
  <si>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</si>
  <si>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</si>
  <si>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</si>
  <si>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</si>
  <si>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</si>
  <si>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</si>
  <si>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</si>
  <si>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</si>
  <si>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</si>
  <si>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</si>
  <si>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</si>
  <si>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</si>
  <si>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</si>
  <si>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</si>
  <si>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</si>
  <si>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</si>
  <si>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</si>
  <si>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</si>
  <si>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</si>
  <si>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</si>
  <si>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</si>
  <si>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</si>
  <si>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</si>
  <si>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</si>
  <si>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</si>
  <si>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</si>
  <si>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</si>
  <si>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</si>
  <si>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</si>
  <si>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</si>
  <si>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</si>
  <si>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</si>
  <si>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</si>
  <si>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</si>
  <si>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</si>
  <si>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</si>
  <si>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</si>
  <si>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</si>
  <si>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</si>
  <si>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</si>
  <si>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</si>
  <si>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</si>
  <si>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</si>
  <si>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</si>
  <si>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</si>
  <si>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</si>
  <si>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</si>
  <si>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</si>
  <si>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</si>
  <si>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</si>
  <si>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</si>
  <si>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</si>
  <si>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</si>
  <si>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</si>
  <si>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</si>
  <si>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</si>
  <si>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</si>
  <si>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</si>
  <si>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</si>
  <si>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</si>
  <si>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</si>
  <si>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</si>
  <si>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</si>
  <si>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</si>
  <si>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</si>
  <si>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</si>
  <si>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</si>
  <si>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</si>
  <si>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</si>
  <si>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</si>
  <si>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</si>
  <si>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</si>
  <si>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</si>
  <si>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</si>
  <si>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</si>
  <si>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</si>
  <si>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</si>
  <si>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</si>
  <si>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</si>
  <si>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</si>
  <si>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</si>
  <si>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</si>
  <si>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</si>
  <si>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</si>
  <si>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</si>
  <si>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</si>
  <si>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</si>
  <si>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</si>
  <si>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</si>
  <si>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</si>
  <si>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</si>
  <si>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</si>
  <si>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</si>
  <si>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</si>
  <si>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</si>
  <si>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</si>
  <si>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</si>
  <si>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</si>
  <si>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</si>
  <si>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</si>
  <si>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</si>
  <si>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</si>
  <si>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</si>
  <si>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</si>
  <si>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</si>
  <si>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</si>
  <si>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</si>
  <si>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</si>
  <si>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</si>
  <si>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</si>
  <si>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</si>
  <si>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</si>
  <si>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</si>
  <si>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</si>
  <si>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</si>
  <si>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</si>
  <si>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</si>
  <si>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</si>
  <si>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</si>
  <si>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</si>
  <si>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</si>
  <si>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</si>
  <si>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</si>
  <si>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</si>
  <si>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</si>
  <si>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</si>
  <si>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</si>
  <si>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</si>
  <si>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</si>
  <si>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</si>
  <si>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</si>
  <si>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</si>
  <si>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</si>
  <si>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</si>
  <si>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</si>
  <si>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</si>
  <si>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</si>
  <si>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</si>
  <si>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</si>
  <si>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</si>
  <si>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</si>
  <si>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</si>
  <si>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</si>
  <si>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</si>
  <si>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</si>
  <si>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</si>
  <si>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</si>
  <si>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</si>
  <si>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</si>
  <si>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</si>
  <si>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</si>
  <si>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</si>
  <si>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</si>
  <si>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</si>
  <si>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</si>
  <si>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</si>
  <si>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</si>
  <si>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</si>
  <si>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</si>
  <si>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</si>
  <si>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</si>
  <si>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</si>
  <si>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</si>
  <si>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</si>
  <si>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</si>
  <si>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</si>
  <si>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</si>
  <si>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</si>
  <si>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</si>
  <si>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</si>
  <si>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</si>
  <si>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</si>
  <si>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</si>
  <si>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</si>
  <si>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</si>
  <si>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</si>
  <si>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</si>
  <si>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</si>
  <si>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</si>
  <si>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</si>
  <si>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</si>
  <si>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</si>
  <si>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</si>
  <si>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</si>
  <si>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</si>
  <si>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</si>
  <si>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</si>
  <si>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</si>
  <si>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</si>
  <si>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</si>
  <si>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</si>
  <si>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</si>
  <si>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</si>
  <si>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</si>
  <si>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</si>
  <si>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</si>
  <si>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</si>
  <si>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</si>
  <si>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</si>
  <si>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</si>
  <si>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</si>
  <si>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</si>
  <si>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</si>
  <si>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</si>
  <si>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</si>
  <si>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</si>
  <si>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</si>
  <si>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</si>
  <si>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</si>
  <si>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</si>
  <si>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</si>
  <si>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</si>
  <si>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</si>
  <si>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</si>
  <si>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</si>
  <si>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</si>
  <si>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</si>
  <si>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</si>
  <si>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</si>
  <si>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</si>
  <si>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</si>
  <si>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</si>
  <si>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</si>
  <si>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</si>
  <si>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</si>
  <si>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</si>
  <si>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</si>
  <si>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</si>
  <si>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</si>
  <si>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</si>
  <si>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</si>
  <si>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</si>
  <si>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</si>
  <si>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</si>
  <si>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</si>
  <si>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</si>
  <si>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</si>
  <si>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</si>
  <si>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</si>
  <si>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</si>
  <si>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</si>
  <si>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</si>
  <si>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</si>
  <si>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</si>
  <si>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</si>
  <si>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</si>
  <si>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</si>
  <si>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</si>
  <si>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</si>
  <si>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</si>
  <si>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</si>
  <si>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</si>
  <si>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</si>
  <si>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</si>
  <si>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</si>
  <si>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</si>
  <si>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</si>
  <si>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</si>
  <si>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</si>
  <si>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</si>
  <si>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</si>
  <si>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</si>
  <si>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</si>
  <si>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</si>
  <si>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</si>
  <si>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</si>
  <si>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</si>
  <si>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</si>
  <si>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</si>
  <si>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</si>
  <si>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</si>
  <si>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</si>
  <si>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</si>
  <si>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</si>
  <si>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</si>
  <si>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</si>
  <si>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</si>
  <si>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</si>
  <si>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</si>
  <si>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</si>
  <si>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</si>
  <si>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</si>
  <si>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</si>
  <si>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</si>
  <si>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</si>
  <si>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</si>
  <si>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</si>
  <si>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</si>
  <si>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</si>
  <si>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</si>
  <si>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</si>
  <si>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</si>
  <si>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</si>
  <si>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</si>
  <si>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</si>
  <si>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</si>
  <si>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</si>
  <si>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</si>
  <si>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</si>
  <si>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</si>
  <si>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</si>
  <si>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</si>
  <si>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</si>
  <si>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</si>
  <si>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</si>
  <si>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</si>
  <si>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</si>
  <si>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</si>
  <si>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</si>
  <si>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</si>
  <si>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</si>
  <si>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</si>
  <si>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</si>
  <si>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</si>
  <si>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</si>
  <si>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</si>
  <si>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</si>
  <si>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</si>
  <si>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</si>
  <si>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</si>
  <si>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</si>
  <si>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</si>
  <si>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</si>
  <si>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</si>
  <si>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</si>
  <si>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</si>
  <si>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</si>
  <si>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</si>
  <si>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</si>
  <si>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</si>
  <si>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</si>
  <si>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</si>
  <si>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</si>
  <si>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</si>
  <si>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</si>
  <si>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</si>
  <si>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</si>
  <si>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</si>
  <si>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</si>
  <si>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</si>
  <si>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</si>
  <si>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</si>
  <si>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</si>
  <si>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</si>
  <si>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</si>
  <si>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</si>
  <si>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</si>
  <si>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</si>
  <si>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</si>
  <si>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</si>
  <si>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</si>
  <si>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</si>
  <si>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</si>
  <si>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</si>
  <si>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</si>
  <si>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</si>
  <si>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</si>
  <si>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</si>
  <si>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</si>
  <si>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</si>
  <si>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</si>
  <si>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</si>
  <si>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</si>
  <si>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</si>
  <si>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</si>
  <si>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</si>
  <si>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</si>
  <si>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</si>
  <si>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</si>
  <si>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</si>
  <si>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</si>
  <si>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</si>
  <si>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</si>
  <si>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</si>
  <si>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</si>
  <si>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</si>
  <si>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</si>
  <si>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</si>
  <si>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</si>
  <si>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</si>
  <si>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</si>
  <si>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</si>
  <si>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</si>
  <si>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</si>
  <si>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</si>
  <si>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</si>
  <si>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</si>
  <si>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</si>
  <si>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</si>
  <si>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</si>
  <si>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</si>
  <si>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</si>
  <si>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</si>
  <si>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</si>
  <si>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</si>
  <si>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</si>
  <si>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</si>
  <si>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</si>
  <si>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</si>
  <si>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</si>
  <si>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</si>
  <si>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</si>
  <si>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</si>
  <si>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</si>
  <si>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</si>
  <si>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</si>
  <si>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</si>
  <si>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</si>
  <si>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</si>
  <si>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</si>
  <si>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</si>
  <si>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</si>
  <si>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</si>
  <si>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</si>
  <si>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</si>
  <si>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</si>
  <si>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</si>
  <si>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</si>
  <si>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</si>
  <si>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</si>
  <si>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</si>
  <si>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</si>
  <si>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</si>
  <si>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</si>
  <si>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</si>
  <si>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</si>
  <si>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</si>
  <si>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</si>
  <si>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</si>
  <si>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</si>
  <si>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</si>
  <si>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</si>
  <si>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</si>
  <si>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</si>
  <si>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</si>
  <si>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</si>
  <si>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</si>
  <si>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</si>
  <si>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</si>
  <si>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</si>
  <si>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</si>
  <si>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</si>
  <si>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</si>
  <si>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</si>
  <si>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</si>
  <si>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</si>
  <si>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</si>
  <si>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</si>
  <si>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</si>
  <si>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</si>
  <si>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</si>
  <si>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</si>
  <si>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</si>
  <si>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</si>
  <si>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</si>
  <si>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</si>
  <si>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</si>
  <si>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</si>
  <si>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</si>
  <si>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</si>
  <si>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</si>
  <si>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</si>
  <si>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</si>
  <si>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</si>
  <si>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</si>
  <si>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</si>
  <si>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</si>
  <si>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</si>
  <si>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</si>
  <si>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</si>
  <si>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</si>
  <si>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</si>
  <si>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</si>
  <si>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</si>
  <si>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</si>
  <si>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</si>
  <si>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</si>
  <si>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</si>
  <si>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</si>
  <si>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</si>
  <si>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</si>
  <si>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</si>
  <si>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</si>
  <si>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</si>
  <si>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</si>
  <si>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</si>
  <si>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</si>
  <si>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</si>
  <si>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</si>
  <si>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</si>
  <si>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</si>
  <si>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</si>
  <si>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</si>
  <si>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</si>
  <si>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</si>
  <si>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</si>
  <si>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</si>
  <si>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</si>
  <si>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</si>
  <si>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</si>
  <si>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</si>
  <si>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</si>
  <si>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</si>
  <si>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</si>
  <si>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</si>
  <si>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</si>
  <si>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</si>
  <si>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</si>
  <si>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</si>
  <si>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</si>
  <si>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</si>
  <si>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</si>
  <si>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</si>
  <si>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</si>
  <si>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</si>
  <si>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</si>
  <si>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</si>
  <si>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</si>
  <si>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</si>
  <si>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</si>
  <si>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</si>
  <si>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</si>
  <si>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</si>
  <si>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</si>
  <si>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</si>
  <si>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</si>
  <si>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</si>
  <si>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</si>
  <si>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</si>
  <si>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</si>
  <si>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</si>
  <si>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</si>
  <si>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</si>
  <si>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</si>
  <si>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</si>
  <si>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</si>
  <si>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</si>
  <si>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</si>
  <si>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</si>
  <si>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</si>
  <si>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</si>
  <si>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</si>
  <si>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</si>
  <si>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</si>
  <si>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</si>
  <si>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</si>
  <si>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</si>
  <si>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</si>
  <si>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</si>
  <si>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</si>
  <si>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</si>
  <si>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</si>
  <si>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</si>
  <si>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</si>
  <si>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</si>
  <si>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</si>
  <si>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</si>
  <si>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</si>
  <si>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</si>
  <si>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</si>
  <si>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</si>
  <si>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</si>
  <si>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</si>
  <si>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</si>
  <si>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</si>
  <si>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</si>
  <si>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</si>
  <si>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</si>
  <si>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</si>
  <si>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</si>
  <si>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</si>
  <si>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</si>
  <si>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</si>
  <si>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</si>
  <si>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</si>
  <si>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</si>
  <si>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</si>
  <si>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</si>
  <si>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</si>
  <si>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</si>
  <si>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</si>
  <si>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</si>
  <si>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</si>
  <si>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</si>
  <si>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</si>
  <si>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</si>
  <si>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</si>
  <si>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</si>
  <si>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</si>
  <si>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</si>
  <si>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</si>
  <si>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</si>
  <si>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</si>
  <si>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</si>
  <si>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</si>
  <si>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</si>
  <si>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</si>
  <si>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</si>
  <si>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</si>
  <si>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</si>
  <si>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</si>
  <si>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</si>
  <si>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</si>
  <si>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</si>
  <si>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</si>
  <si>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</si>
  <si>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</si>
  <si>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</si>
  <si>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</si>
  <si>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</si>
  <si>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</si>
  <si>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</si>
  <si>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</si>
  <si>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</si>
  <si>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</si>
  <si>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</si>
  <si>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</si>
  <si>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</si>
  <si>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</si>
  <si>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</si>
  <si>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</si>
  <si>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</si>
  <si>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</si>
  <si>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</si>
  <si>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</si>
  <si>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</si>
  <si>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</si>
  <si>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</si>
  <si>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</si>
  <si>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</si>
  <si>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</si>
  <si>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</si>
  <si>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</si>
  <si>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</si>
  <si>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</si>
  <si>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</si>
  <si>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</si>
  <si>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</si>
  <si>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</si>
  <si>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</si>
  <si>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</si>
  <si>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</si>
  <si>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</si>
  <si>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</si>
  <si>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</si>
  <si>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</si>
  <si>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</si>
  <si>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</si>
  <si>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</si>
  <si>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</si>
  <si>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</si>
  <si>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</si>
  <si>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</si>
  <si>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</si>
  <si>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</si>
  <si>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</si>
  <si>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</si>
  <si>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</si>
  <si>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</si>
  <si>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</si>
  <si>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</si>
  <si>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</si>
  <si>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</si>
  <si>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</si>
  <si>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</si>
  <si>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</si>
  <si>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</si>
  <si>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</si>
  <si>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</si>
  <si>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</si>
  <si>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</si>
  <si>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</si>
  <si>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</si>
  <si>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</si>
  <si>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</si>
  <si>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</si>
  <si>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</si>
  <si>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</si>
  <si>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</si>
  <si>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</si>
  <si>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</si>
  <si>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</si>
  <si>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</si>
  <si>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</si>
  <si>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</si>
  <si>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</si>
  <si>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</si>
  <si>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</si>
  <si>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</si>
  <si>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</si>
  <si>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</si>
  <si>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</si>
  <si>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</si>
  <si>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</si>
  <si>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</si>
  <si>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</si>
  <si>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</si>
  <si>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</si>
  <si>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</si>
  <si>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</si>
  <si>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</si>
  <si>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</si>
  <si>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</si>
  <si>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</si>
  <si>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</si>
  <si>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</si>
  <si>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</si>
  <si>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</si>
  <si>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</si>
  <si>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</si>
  <si>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</si>
  <si>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</si>
  <si>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</si>
  <si>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</si>
  <si>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</si>
  <si>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</si>
  <si>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</si>
  <si>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</si>
  <si>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</si>
  <si>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</si>
  <si>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</si>
  <si>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</si>
  <si>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</si>
  <si>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</si>
  <si>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</si>
  <si>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</si>
  <si>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</si>
  <si>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</si>
  <si>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</si>
  <si>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</si>
  <si>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</si>
  <si>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</si>
  <si>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</si>
  <si>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</si>
  <si>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</si>
  <si>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</si>
  <si>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</si>
  <si>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</si>
  <si>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</si>
  <si>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</si>
  <si>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</si>
  <si>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</si>
  <si>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</si>
  <si>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</si>
  <si>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</si>
  <si>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</si>
  <si>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</si>
  <si>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</si>
  <si>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</si>
  <si>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</si>
  <si>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</si>
  <si>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</si>
  <si>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</si>
  <si>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</si>
  <si>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</si>
  <si>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</si>
  <si>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</si>
  <si>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</si>
  <si>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</si>
  <si>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</si>
  <si>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</si>
  <si>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</si>
  <si>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</si>
  <si>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</si>
  <si>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</si>
  <si>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</si>
  <si>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</si>
  <si>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</si>
  <si>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</si>
  <si>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</si>
  <si>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</si>
  <si>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</si>
  <si>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</si>
  <si>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</si>
  <si>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</si>
  <si>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</si>
  <si>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</si>
  <si>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</si>
  <si>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</si>
  <si>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</si>
  <si>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</si>
  <si>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</si>
  <si>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</si>
  <si>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</si>
  <si>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</si>
  <si>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</si>
  <si>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</si>
  <si>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</si>
  <si>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</si>
  <si>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</si>
  <si>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</si>
  <si>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</si>
  <si>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</si>
  <si>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</si>
  <si>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</si>
  <si>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</si>
  <si>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</si>
  <si>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</si>
  <si>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</si>
  <si>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</si>
  <si>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</si>
  <si>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</si>
  <si>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</si>
  <si>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</si>
  <si>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</si>
  <si>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</si>
  <si>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</si>
  <si>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</si>
  <si>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</si>
  <si>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</si>
  <si>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</si>
  <si>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</si>
  <si>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</si>
  <si>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</si>
  <si>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</si>
  <si>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</si>
  <si>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</si>
  <si>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</si>
  <si>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</si>
  <si>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</si>
  <si>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</si>
  <si>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</si>
  <si>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</si>
  <si>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</si>
  <si>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</si>
  <si>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</si>
  <si>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</si>
  <si>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</si>
  <si>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</si>
  <si>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</si>
  <si>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</si>
  <si>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</si>
  <si>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</si>
  <si>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</si>
  <si>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</si>
  <si>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</si>
  <si>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</si>
  <si>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</si>
  <si>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</si>
  <si>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</si>
  <si>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</si>
  <si>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</si>
  <si>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</si>
  <si>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</si>
  <si>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</si>
  <si>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</si>
  <si>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</si>
  <si>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</si>
  <si>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</si>
  <si>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</si>
  <si>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</si>
  <si>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</si>
  <si>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</si>
  <si>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</si>
  <si>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</si>
  <si>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</si>
  <si>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</si>
  <si>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</si>
  <si>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</si>
  <si>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</si>
  <si>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</si>
  <si>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</si>
  <si>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</si>
  <si>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</si>
  <si>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</si>
  <si>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</si>
  <si>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</si>
  <si>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</si>
  <si>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</si>
  <si>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</si>
  <si>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</si>
  <si>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</si>
  <si>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</si>
  <si>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</si>
  <si>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</si>
  <si>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</si>
  <si>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</si>
  <si>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</si>
  <si>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</si>
  <si>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</si>
  <si>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</si>
  <si>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</si>
  <si>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</si>
  <si>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</si>
  <si>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</si>
  <si>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</si>
  <si>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</si>
  <si>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</si>
  <si>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</si>
  <si>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</si>
  <si>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</si>
  <si>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</si>
  <si>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</si>
  <si>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</si>
  <si>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</si>
  <si>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</si>
  <si>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</si>
  <si>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</si>
  <si>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</si>
  <si>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</si>
  <si>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</si>
  <si>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</si>
  <si>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</si>
  <si>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</si>
  <si>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</si>
  <si>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</si>
  <si>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</si>
  <si>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</si>
  <si>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</si>
  <si>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</si>
  <si>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</si>
  <si>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</si>
  <si>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</si>
  <si>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</si>
  <si>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</si>
  <si>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</si>
  <si>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</si>
  <si>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</si>
  <si>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</si>
  <si>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</si>
  <si>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</si>
  <si>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</si>
  <si>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</si>
  <si>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</si>
  <si>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</si>
  <si>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</si>
  <si>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</si>
  <si>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</si>
  <si>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</si>
  <si>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</si>
  <si>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</si>
  <si>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</si>
  <si>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</si>
  <si>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</si>
  <si>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</si>
  <si>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</si>
  <si>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</si>
  <si>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</si>
  <si>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</si>
  <si>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</si>
  <si>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</si>
  <si>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</si>
  <si>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</si>
  <si>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</si>
  <si>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</si>
  <si>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</si>
  <si>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</si>
  <si>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</si>
  <si>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</si>
  <si>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</si>
  <si>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</si>
  <si>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</si>
  <si>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</si>
  <si>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</si>
  <si>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</si>
  <si>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</si>
  <si>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</si>
  <si>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</si>
  <si>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</si>
  <si>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</si>
  <si>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</si>
  <si>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</si>
  <si>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</si>
  <si>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</si>
  <si>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</si>
  <si>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</si>
  <si>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</si>
  <si>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</si>
  <si>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</si>
  <si>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</si>
  <si>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</si>
  <si>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</si>
  <si>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</si>
  <si>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</si>
  <si>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</si>
  <si>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</si>
  <si>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</si>
  <si>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</si>
  <si>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</si>
  <si>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</si>
  <si>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</si>
  <si>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</si>
  <si>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</si>
  <si>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</si>
  <si>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</si>
  <si>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</si>
  <si>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</si>
  <si>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</si>
  <si>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</si>
  <si>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</si>
  <si>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</si>
  <si>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</si>
  <si>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</si>
  <si>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</si>
  <si>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</si>
  <si>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</si>
  <si>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</si>
  <si>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</si>
  <si>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</si>
  <si>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</si>
  <si>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</si>
  <si>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</si>
  <si>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</si>
  <si>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</si>
  <si>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</si>
  <si>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</si>
  <si>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</si>
  <si>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</si>
  <si>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</si>
  <si>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</si>
  <si>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</si>
  <si>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</si>
  <si>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</si>
  <si>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</si>
  <si>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</si>
  <si>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</si>
  <si>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</si>
  <si>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</si>
  <si>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</si>
  <si>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</si>
  <si>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</si>
  <si>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</si>
  <si>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</si>
  <si>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</si>
  <si>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</si>
  <si>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</si>
  <si>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</si>
  <si>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</si>
  <si>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</si>
  <si>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</si>
  <si>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</si>
  <si>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</si>
  <si>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</si>
  <si>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</si>
  <si>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</si>
  <si>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</si>
  <si>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</si>
  <si>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</si>
  <si>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</si>
  <si>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</si>
  <si>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</si>
  <si>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</si>
  <si>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</si>
  <si>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</si>
  <si>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</si>
  <si>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</si>
  <si>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</si>
  <si>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</si>
  <si>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</si>
  <si>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</si>
  <si>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</si>
  <si>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</si>
  <si>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</si>
  <si>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</si>
  <si>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</si>
  <si>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</si>
  <si>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</si>
  <si>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</si>
  <si>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</si>
  <si>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</si>
  <si>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</si>
  <si>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</si>
  <si>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</si>
  <si>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</si>
  <si>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</si>
  <si>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</si>
  <si>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</si>
  <si>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</si>
  <si>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</si>
  <si>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</si>
  <si>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</si>
  <si>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</si>
  <si>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</si>
  <si>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</si>
  <si>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</si>
  <si>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</si>
  <si>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</si>
  <si>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</si>
  <si>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</si>
  <si>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</si>
  <si>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</si>
  <si>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</si>
  <si>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</si>
  <si>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</si>
  <si>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</si>
  <si>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</si>
  <si>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</si>
  <si>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</si>
  <si>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</si>
  <si>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</si>
  <si>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</si>
  <si>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</si>
  <si>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</si>
  <si>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</si>
  <si>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</si>
  <si>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</si>
  <si>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</si>
  <si>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</si>
  <si>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</si>
  <si>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</si>
  <si>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</si>
  <si>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</si>
  <si>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</si>
  <si>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</si>
  <si>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</si>
  <si>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</si>
  <si>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</si>
  <si>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</si>
  <si>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</si>
  <si>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</si>
  <si>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</si>
  <si>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</si>
  <si>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</si>
  <si>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</si>
  <si>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</si>
  <si>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</si>
  <si>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</si>
  <si>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</si>
  <si>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</si>
  <si>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</si>
  <si>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</si>
  <si>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</si>
  <si>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</si>
  <si>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</si>
  <si>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</si>
  <si>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</si>
  <si>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</si>
  <si>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</si>
  <si>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</si>
  <si>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</si>
  <si>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</si>
  <si>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</si>
  <si>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</si>
  <si>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</si>
  <si>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</si>
  <si>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</si>
  <si>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</si>
  <si>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</si>
  <si>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</si>
  <si>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</si>
  <si>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</si>
  <si>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</si>
  <si>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</si>
  <si>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</si>
  <si>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</si>
  <si>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</si>
  <si>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</si>
  <si>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</si>
  <si>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</si>
  <si>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</si>
  <si>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</si>
  <si>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</si>
  <si>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</si>
  <si>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</si>
  <si>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</si>
  <si>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</si>
  <si>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</si>
  <si>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</si>
  <si>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</si>
  <si>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</si>
  <si>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</si>
  <si>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</si>
  <si>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</si>
  <si>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</si>
  <si>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</si>
  <si>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</si>
  <si>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</si>
  <si>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</si>
  <si>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</si>
  <si>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</si>
  <si>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</si>
  <si>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</si>
  <si>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</si>
  <si>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</si>
  <si>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</si>
  <si>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</si>
  <si>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</si>
  <si>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</si>
  <si>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</si>
  <si>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</si>
  <si>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</si>
  <si>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</si>
  <si>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</si>
  <si>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</si>
  <si>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</si>
  <si>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</si>
  <si>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</si>
  <si>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</si>
  <si>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</si>
  <si>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</si>
  <si>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</si>
  <si>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</si>
  <si>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</si>
  <si>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</si>
  <si>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</si>
  <si>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</si>
  <si>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</si>
  <si>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</si>
  <si>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</si>
  <si>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</si>
  <si>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</si>
  <si>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</si>
  <si>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</si>
  <si>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</si>
  <si>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</si>
  <si>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</si>
  <si>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</si>
  <si>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</si>
  <si>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</si>
  <si>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</si>
  <si>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</si>
  <si>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</si>
  <si>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</si>
  <si>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</si>
  <si>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</si>
  <si>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</si>
  <si>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</si>
  <si>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</si>
  <si>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</si>
  <si>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</si>
  <si>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</si>
  <si>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</si>
  <si>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</si>
  <si>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</si>
  <si>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</si>
  <si>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</si>
  <si>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</si>
  <si>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</si>
  <si>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</si>
  <si>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</si>
  <si>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</si>
  <si>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</si>
  <si>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</si>
  <si>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</si>
  <si>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</si>
  <si>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</si>
  <si>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</si>
  <si>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</si>
  <si>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</si>
  <si>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</si>
  <si>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</si>
  <si>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</si>
  <si>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</si>
  <si>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</si>
  <si>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</si>
  <si>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</si>
  <si>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</si>
  <si>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</si>
  <si>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</si>
  <si>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</si>
  <si>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</si>
  <si>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</si>
  <si>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</si>
  <si>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</si>
  <si>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</si>
  <si>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</si>
  <si>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</si>
  <si>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</si>
  <si>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</si>
  <si>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</si>
  <si>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</si>
  <si>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</si>
  <si>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</si>
  <si>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</si>
  <si>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</si>
  <si>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</si>
  <si>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</si>
  <si>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</si>
  <si>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</si>
  <si>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</si>
  <si>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</si>
  <si>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</si>
  <si>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</si>
  <si>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</si>
  <si>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</si>
  <si>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</si>
  <si>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</si>
  <si>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</si>
  <si>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</si>
  <si>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</si>
  <si>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</si>
  <si>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</si>
  <si>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</si>
  <si>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</si>
  <si>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</si>
  <si>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</si>
  <si>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</si>
  <si>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</si>
  <si>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</si>
  <si>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</si>
  <si>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</si>
  <si>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</si>
  <si>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</si>
  <si>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</si>
  <si>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</si>
  <si>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</si>
  <si>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</si>
  <si>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</si>
  <si>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</si>
  <si>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</si>
  <si>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</si>
  <si>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</si>
  <si>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</si>
  <si>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</si>
  <si>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</si>
  <si>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</si>
  <si>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</si>
  <si>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</si>
  <si>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</si>
  <si>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</si>
  <si>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</si>
  <si>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</si>
  <si>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</si>
  <si>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</si>
  <si>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</si>
  <si>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</si>
  <si>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</si>
  <si>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</si>
  <si>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</si>
  <si>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</si>
  <si>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</si>
  <si>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</si>
  <si>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</si>
  <si>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</si>
  <si>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</si>
  <si>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</si>
  <si>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</si>
  <si>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</si>
  <si>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</si>
  <si>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</si>
  <si>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</si>
  <si>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</si>
  <si>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</si>
  <si>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</si>
  <si>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</si>
  <si>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</si>
  <si>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</si>
  <si>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</si>
  <si>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</si>
  <si>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</si>
  <si>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</si>
  <si>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</si>
  <si>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</si>
  <si>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</si>
  <si>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</si>
  <si>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</si>
  <si>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</si>
  <si>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</si>
  <si>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</si>
  <si>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</si>
  <si>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</si>
  <si>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</si>
  <si>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</si>
  <si>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</si>
  <si>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</si>
  <si>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</si>
  <si>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</si>
  <si>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</si>
  <si>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</si>
  <si>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</si>
  <si>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</si>
  <si>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</si>
  <si>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</si>
  <si>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</si>
  <si>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</si>
  <si>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</si>
  <si>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</si>
  <si>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</si>
  <si>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</si>
  <si>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</si>
  <si>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</si>
  <si>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</si>
  <si>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</si>
  <si>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</si>
  <si>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</si>
  <si>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</si>
  <si>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</si>
  <si>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</si>
  <si>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</si>
  <si>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</si>
  <si>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</si>
  <si>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</si>
  <si>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</si>
  <si>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</si>
  <si>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</si>
  <si>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</si>
  <si>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</si>
  <si>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</si>
  <si>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</si>
  <si>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</si>
  <si>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</si>
  <si>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</si>
  <si>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</si>
  <si>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</si>
  <si>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</si>
  <si>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</si>
  <si>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</si>
  <si>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</si>
  <si>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</si>
  <si>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</si>
  <si>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</si>
  <si>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</si>
  <si>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</si>
  <si>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</si>
  <si>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</si>
  <si>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</si>
  <si>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</si>
  <si>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</si>
  <si>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</si>
  <si>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</si>
  <si>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</si>
  <si>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</si>
  <si>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</si>
  <si>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</si>
  <si>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</si>
  <si>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</si>
  <si>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</si>
  <si>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</si>
  <si>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</si>
  <si>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</si>
  <si>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</si>
  <si>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</si>
  <si>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</si>
  <si>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</si>
  <si>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</si>
  <si>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</si>
  <si>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</si>
  <si>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</si>
  <si>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</si>
  <si>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</si>
  <si>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</si>
  <si>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</si>
  <si>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</si>
  <si>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</si>
  <si>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</si>
  <si>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</si>
  <si>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</si>
  <si>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</si>
  <si>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</si>
  <si>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</si>
  <si>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</si>
  <si>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</si>
  <si>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</si>
  <si>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</si>
  <si>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</si>
  <si>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</si>
  <si>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</si>
  <si>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</si>
  <si>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</si>
  <si>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</si>
  <si>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</si>
  <si>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</si>
  <si>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</si>
  <si>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</si>
  <si>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</si>
  <si>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</si>
  <si>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</si>
  <si>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</si>
  <si>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</si>
  <si>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</si>
  <si>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</si>
  <si>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</si>
  <si>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</si>
  <si>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</si>
  <si>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</si>
  <si>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</si>
  <si>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</si>
  <si>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</si>
  <si>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</si>
  <si>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</si>
  <si>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</si>
  <si>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</si>
  <si>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</si>
  <si>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</si>
  <si>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</si>
  <si>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</si>
  <si>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</si>
  <si>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</si>
  <si>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</si>
  <si>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</si>
  <si>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</si>
  <si>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</si>
  <si>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</si>
  <si>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</si>
  <si>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</si>
  <si>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</si>
  <si>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</si>
  <si>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</si>
  <si>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</si>
  <si>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</si>
  <si>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</si>
  <si>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</si>
  <si>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</si>
  <si>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</si>
  <si>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</si>
  <si>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</si>
  <si>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</si>
  <si>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</si>
  <si>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</si>
  <si>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</si>
  <si>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</si>
  <si>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</si>
  <si>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</si>
  <si>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</si>
  <si>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</si>
  <si>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</si>
  <si>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</si>
  <si>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</si>
  <si>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</si>
  <si>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</si>
  <si>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</si>
  <si>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</si>
  <si>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</si>
  <si>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</si>
  <si>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</si>
  <si>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</si>
  <si>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</si>
  <si>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</si>
  <si>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</si>
  <si>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</si>
  <si>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</si>
  <si>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</si>
  <si>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</si>
  <si>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</si>
  <si>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</si>
  <si>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</si>
  <si>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</si>
  <si>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</si>
  <si>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</si>
  <si>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</si>
  <si>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</si>
  <si>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</si>
  <si>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</si>
  <si>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</si>
  <si>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</si>
  <si>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</si>
  <si>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</si>
  <si>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</si>
  <si>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</si>
  <si>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</si>
  <si>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</si>
  <si>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</si>
  <si>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</si>
  <si>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</si>
  <si>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</si>
  <si>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</si>
  <si>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</si>
  <si>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</si>
  <si>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</si>
  <si>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</si>
  <si>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</si>
  <si>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</si>
  <si>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</si>
  <si>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</si>
  <si>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</si>
  <si>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</si>
  <si>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</si>
  <si>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</si>
  <si>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</si>
  <si>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</si>
  <si>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</si>
  <si>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</si>
  <si>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</si>
  <si>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</si>
  <si>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</si>
  <si>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</si>
  <si>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</si>
  <si>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</si>
  <si>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</si>
  <si>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</si>
  <si>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</si>
  <si>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</si>
  <si>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</si>
  <si>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</si>
  <si>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</si>
  <si>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</si>
  <si>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</si>
  <si>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</si>
  <si>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</si>
  <si>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</si>
  <si>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</si>
  <si>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</si>
  <si>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</si>
  <si>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</si>
  <si>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</si>
  <si>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</si>
  <si>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</si>
  <si>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</si>
  <si>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</si>
  <si>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</si>
  <si>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</si>
  <si>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</si>
  <si>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</si>
  <si>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</si>
  <si>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</si>
  <si>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</si>
  <si>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</si>
  <si>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</si>
  <si>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</si>
  <si>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</si>
  <si>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</si>
  <si>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</si>
  <si>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</si>
  <si>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</si>
  <si>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</si>
  <si>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</si>
  <si>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</si>
  <si>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</si>
  <si>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</si>
  <si>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</si>
  <si>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</si>
  <si>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</si>
  <si>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</si>
  <si>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</si>
  <si>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</si>
  <si>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</si>
  <si>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</si>
  <si>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</si>
  <si>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</si>
  <si>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</si>
  <si>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</si>
  <si>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</si>
  <si>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</si>
  <si>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</si>
  <si>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</si>
  <si>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</si>
  <si>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</si>
  <si>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</si>
  <si>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</si>
  <si>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</si>
  <si>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</si>
  <si>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</si>
  <si>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</si>
  <si>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</si>
  <si>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</si>
  <si>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</si>
  <si>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</si>
  <si>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</si>
  <si>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</si>
  <si>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</si>
  <si>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</si>
  <si>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</si>
  <si>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</si>
  <si>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</si>
  <si>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</si>
  <si>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</si>
  <si>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</si>
  <si>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</si>
  <si>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</si>
  <si>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</si>
  <si>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</si>
  <si>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</si>
  <si>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</si>
  <si>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</si>
  <si>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</si>
  <si>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</si>
  <si>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</si>
  <si>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</si>
  <si>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</si>
  <si>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</si>
  <si>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</si>
  <si>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</si>
  <si>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</si>
  <si>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</si>
  <si>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</si>
  <si>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</si>
  <si>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</si>
  <si>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</si>
  <si>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</si>
  <si>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</si>
  <si>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</si>
  <si>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</si>
  <si>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</si>
  <si>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</si>
  <si>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</si>
  <si>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</si>
  <si>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</si>
  <si>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</si>
  <si>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</si>
  <si>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</si>
  <si>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</si>
  <si>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</si>
  <si>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</si>
  <si>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</si>
  <si>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</si>
  <si>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</si>
  <si>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</si>
  <si>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</si>
  <si>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</si>
  <si>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</si>
  <si>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</si>
  <si>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</si>
  <si>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</si>
  <si>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</si>
  <si>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</si>
  <si>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</si>
  <si>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</si>
  <si>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</si>
  <si>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</si>
  <si>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</si>
  <si>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</si>
  <si>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</si>
  <si>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</si>
  <si>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</si>
  <si>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</si>
  <si>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</si>
  <si>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</si>
  <si>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</si>
  <si>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</si>
  <si>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</si>
  <si>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</si>
  <si>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</si>
  <si>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</si>
  <si>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</si>
  <si>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</si>
  <si>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</si>
  <si>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</si>
  <si>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</si>
  <si>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</si>
  <si>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</si>
  <si>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</si>
  <si>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</si>
  <si>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</si>
  <si>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</si>
  <si>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</si>
  <si>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</si>
  <si>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</si>
  <si>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</si>
  <si>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</si>
  <si>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</si>
  <si>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</si>
  <si>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</si>
  <si>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</si>
  <si>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</si>
  <si>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</si>
  <si>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</si>
  <si>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</si>
  <si>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</si>
  <si>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</si>
  <si>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</si>
  <si>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</si>
  <si>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</si>
  <si>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</si>
  <si>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</si>
  <si>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</si>
  <si>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</si>
  <si>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</si>
  <si>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</si>
  <si>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</si>
  <si>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</si>
  <si>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</si>
  <si>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</si>
  <si>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</si>
  <si>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</si>
  <si>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</si>
  <si>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</si>
  <si>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</si>
  <si>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</si>
  <si>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</si>
  <si>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</si>
  <si>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</si>
  <si>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</si>
  <si>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</si>
  <si>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</si>
  <si>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</si>
  <si>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</si>
  <si>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</si>
  <si>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</si>
  <si>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</si>
  <si>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</si>
  <si>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</si>
  <si>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</si>
  <si>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</si>
  <si>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</si>
  <si>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</si>
  <si>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</si>
  <si>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</si>
  <si>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</si>
  <si>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</si>
  <si>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</si>
  <si>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</si>
  <si>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</si>
  <si>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</si>
  <si>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</si>
  <si>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</si>
  <si>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</si>
  <si>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</si>
  <si>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</si>
  <si>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</si>
  <si>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</si>
  <si>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</si>
  <si>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</si>
  <si>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</si>
  <si>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</si>
  <si>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</si>
  <si>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</si>
  <si>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</si>
  <si>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</si>
  <si>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</si>
  <si>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</si>
  <si>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</si>
  <si>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</si>
  <si>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</si>
  <si>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</si>
  <si>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</si>
  <si>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</si>
  <si>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</si>
  <si>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</si>
  <si>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</si>
  <si>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</si>
  <si>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</si>
  <si>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</si>
  <si>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</si>
  <si>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</si>
  <si>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</si>
  <si>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</si>
  <si>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</si>
  <si>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</si>
  <si>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</si>
  <si>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</si>
  <si>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</si>
  <si>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</si>
  <si>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</si>
  <si>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</si>
  <si>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</si>
  <si>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</si>
  <si>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</si>
  <si>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</si>
  <si>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</si>
  <si>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</si>
  <si>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</si>
  <si>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</si>
  <si>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</si>
  <si>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</si>
  <si>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</si>
  <si>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</si>
  <si>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</si>
  <si>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</si>
  <si>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</si>
  <si>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</si>
  <si>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</si>
  <si>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</si>
  <si>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</si>
  <si>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</si>
  <si>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</si>
  <si>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</si>
  <si>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</si>
  <si>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</si>
  <si>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</si>
  <si>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</si>
  <si>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</si>
  <si>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</si>
  <si>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</si>
  <si>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</si>
  <si>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</si>
  <si>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</si>
  <si>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</si>
  <si>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</si>
  <si>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</si>
  <si>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</si>
  <si>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</si>
  <si>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</si>
  <si>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</si>
  <si>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</si>
  <si>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</si>
  <si>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</si>
  <si>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</si>
  <si>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</si>
  <si>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</si>
  <si>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</si>
  <si>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</si>
  <si>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</si>
  <si>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</si>
  <si>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</si>
  <si>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</si>
  <si>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</si>
  <si>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</si>
  <si>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</si>
  <si>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</si>
  <si>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</si>
  <si>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</si>
  <si>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</si>
  <si>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</si>
  <si>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</si>
  <si>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</si>
  <si>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</si>
  <si>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</si>
  <si>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</si>
  <si>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</si>
  <si>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</si>
  <si>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</si>
  <si>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</si>
  <si>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</si>
  <si>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</si>
  <si>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</si>
  <si>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</si>
  <si>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</si>
  <si>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</si>
  <si>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</si>
  <si>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</si>
  <si>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</si>
  <si>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</si>
  <si>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</si>
  <si>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</si>
  <si>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</si>
  <si>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</si>
  <si>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</si>
  <si>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</si>
  <si>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</si>
  <si>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</si>
  <si>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</si>
  <si>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</si>
  <si>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</si>
  <si>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</si>
  <si>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</si>
  <si>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</si>
  <si>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</si>
  <si>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</si>
  <si>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</si>
  <si>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</si>
  <si>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</si>
  <si>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</si>
  <si>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</si>
  <si>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</si>
  <si>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</si>
  <si>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</si>
  <si>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</si>
  <si>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</si>
  <si>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</si>
  <si>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</si>
  <si>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</si>
  <si>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</si>
  <si>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</si>
  <si>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</si>
  <si>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</si>
  <si>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</si>
  <si>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</si>
  <si>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</si>
  <si>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</si>
  <si>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</si>
  <si>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</si>
  <si>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</si>
  <si>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</si>
  <si>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</si>
  <si>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</si>
  <si>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</si>
  <si>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</si>
  <si>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</si>
  <si>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</si>
  <si>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</si>
  <si>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</si>
  <si>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</si>
  <si>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</si>
  <si>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</si>
  <si>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</si>
  <si>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</si>
  <si>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</si>
  <si>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</si>
  <si>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</si>
  <si>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</si>
  <si>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</si>
  <si>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</si>
  <si>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</si>
  <si>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</si>
  <si>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</si>
  <si>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</si>
  <si>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</si>
  <si>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</si>
  <si>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</si>
  <si>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</si>
  <si>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</si>
  <si>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</si>
  <si>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</si>
  <si>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</si>
  <si>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</si>
  <si>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</si>
  <si>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</si>
  <si>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</si>
  <si>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</si>
  <si>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</si>
  <si>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</si>
  <si>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</si>
  <si>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</si>
  <si>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</si>
  <si>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</si>
  <si>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</si>
  <si>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</si>
  <si>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</si>
  <si>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</si>
  <si>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</si>
  <si>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</si>
  <si>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</si>
  <si>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</si>
  <si>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</si>
  <si>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</si>
  <si>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</si>
  <si>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</si>
  <si>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</si>
  <si>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</si>
  <si>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</si>
  <si>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</si>
  <si>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</si>
  <si>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</si>
  <si>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</si>
  <si>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</si>
  <si>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</si>
  <si>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</si>
  <si>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</si>
  <si>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</si>
  <si>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</si>
  <si>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</si>
  <si>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</si>
  <si>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</si>
  <si>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</si>
  <si>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</si>
  <si>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</si>
  <si>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</si>
  <si>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</si>
  <si>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</si>
  <si>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</si>
  <si>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</si>
  <si>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</si>
  <si>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</si>
  <si>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</si>
  <si>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</si>
  <si>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</si>
  <si>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</si>
  <si>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</si>
  <si>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</si>
  <si>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</si>
  <si>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</si>
  <si>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</si>
  <si>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</si>
  <si>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</si>
  <si>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</si>
  <si>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</si>
  <si>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</si>
  <si>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</si>
  <si>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</si>
  <si>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</si>
  <si>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</si>
  <si>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</si>
  <si>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</si>
  <si>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</si>
  <si>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</si>
  <si>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</si>
  <si>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</si>
  <si>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</si>
  <si>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</si>
  <si>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</si>
  <si>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</si>
  <si>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</si>
  <si>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</si>
  <si>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</si>
  <si>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</si>
  <si>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</si>
  <si>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</si>
  <si>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</si>
  <si>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</si>
  <si>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</si>
  <si>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</si>
  <si>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</si>
  <si>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</si>
  <si>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</si>
  <si>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</si>
  <si>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</si>
  <si>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</si>
  <si>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</si>
  <si>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</si>
  <si>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</si>
  <si>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</si>
  <si>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</si>
  <si>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</si>
  <si>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</si>
  <si>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</si>
  <si>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</si>
  <si>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</si>
  <si>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</si>
  <si>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</si>
  <si>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</si>
  <si>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</si>
  <si>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</si>
  <si>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</si>
  <si>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</si>
  <si>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</si>
  <si>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</si>
  <si>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</si>
  <si>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</si>
  <si>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</si>
  <si>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</si>
  <si>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</si>
  <si>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</si>
  <si>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</si>
  <si>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</si>
  <si>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</si>
  <si>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</si>
  <si>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</si>
  <si>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</si>
  <si>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</si>
  <si>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</si>
  <si>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</si>
  <si>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</si>
  <si>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</si>
  <si>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</si>
  <si>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</si>
  <si>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</si>
  <si>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</si>
  <si>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</si>
  <si>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</si>
  <si>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</si>
  <si>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</si>
  <si>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</si>
  <si>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</si>
  <si>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</si>
  <si>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</si>
  <si>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</si>
  <si>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</si>
  <si>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</si>
  <si>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</si>
  <si>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</si>
  <si>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</si>
  <si>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</si>
  <si>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</si>
  <si>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</si>
  <si>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</si>
  <si>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</si>
  <si>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</si>
  <si>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</si>
  <si>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</si>
  <si>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</si>
  <si>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</si>
  <si>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</si>
  <si>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</si>
  <si>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</si>
  <si>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</si>
  <si>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</si>
  <si>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</si>
  <si>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</si>
  <si>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</si>
  <si>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</si>
  <si>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</si>
  <si>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</si>
  <si>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</si>
  <si>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</si>
  <si>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</si>
  <si>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</si>
  <si>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</si>
  <si>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</si>
  <si>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</si>
  <si>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</si>
  <si>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</si>
  <si>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</si>
  <si>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</si>
  <si>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</si>
  <si>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</si>
  <si>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</si>
  <si>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</si>
  <si>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</si>
  <si>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</si>
  <si>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</si>
  <si>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</si>
  <si>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</si>
  <si>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</si>
  <si>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</si>
  <si>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</si>
  <si>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</si>
  <si>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</si>
  <si>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</si>
  <si>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</si>
  <si>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</si>
  <si>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</si>
  <si>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</si>
  <si>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</si>
  <si>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</si>
  <si>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</si>
  <si>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</si>
  <si>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</si>
  <si>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</si>
  <si>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</si>
  <si>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</si>
  <si>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</si>
  <si>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</si>
  <si>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</si>
  <si>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</si>
  <si>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</si>
  <si>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</si>
  <si>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</si>
  <si>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</si>
  <si>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</si>
  <si>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</si>
  <si>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</si>
  <si>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</si>
  <si>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</si>
  <si>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</si>
  <si>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</si>
  <si>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</si>
  <si>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</si>
  <si>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</si>
  <si>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</si>
  <si>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</si>
  <si>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</si>
  <si>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</si>
  <si>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</si>
  <si>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</si>
  <si>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</si>
  <si>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</si>
  <si>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</si>
  <si>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</si>
  <si>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</si>
  <si>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</si>
  <si>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</si>
  <si>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</si>
  <si>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</si>
  <si>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</si>
  <si>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</si>
  <si>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</si>
  <si>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</si>
  <si>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</si>
  <si>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</si>
  <si>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</si>
  <si>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</si>
  <si>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</si>
  <si>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</si>
  <si>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</si>
  <si>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</si>
  <si>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</si>
  <si>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</si>
  <si>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</si>
  <si>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</si>
  <si>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</si>
  <si>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</si>
  <si>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</si>
  <si>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</si>
  <si>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</si>
  <si>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</si>
  <si>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</si>
  <si>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</si>
  <si>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</si>
  <si>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</si>
  <si>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</si>
  <si>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</si>
  <si>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</si>
  <si>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</si>
  <si>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</si>
  <si>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</si>
  <si>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</si>
  <si>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</si>
  <si>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</si>
  <si>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</si>
  <si>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</si>
  <si>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</si>
  <si>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</si>
  <si>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</si>
  <si>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</si>
  <si>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</si>
  <si>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</si>
  <si>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</si>
  <si>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</si>
  <si>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</si>
  <si>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</si>
  <si>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</si>
  <si>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</si>
  <si>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</si>
  <si>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</si>
  <si>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</si>
  <si>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</si>
  <si>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</si>
  <si>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</si>
  <si>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</si>
  <si>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</si>
  <si>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</si>
  <si>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</si>
  <si>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</si>
  <si>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</si>
  <si>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</si>
  <si>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</si>
  <si>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</si>
  <si>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</si>
  <si>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</si>
  <si>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</si>
  <si>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</si>
  <si>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</si>
  <si>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</si>
  <si>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</si>
  <si>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</si>
  <si>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</si>
  <si>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</si>
  <si>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</si>
  <si>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</si>
  <si>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</si>
  <si>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</si>
  <si>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</si>
  <si>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</si>
  <si>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</si>
  <si>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</si>
  <si>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</si>
  <si>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</si>
  <si>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</si>
  <si>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</si>
  <si>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</si>
  <si>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</si>
  <si>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</si>
  <si>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</si>
  <si>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</si>
  <si>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</si>
  <si>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</si>
  <si>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</si>
  <si>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</si>
  <si>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</si>
  <si>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</si>
  <si>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</si>
  <si>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</si>
  <si>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</si>
  <si>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</si>
  <si>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</si>
  <si>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</si>
  <si>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</si>
  <si>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</si>
  <si>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</si>
  <si>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</si>
  <si>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</si>
  <si>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</si>
  <si>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</si>
  <si>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</si>
  <si>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</si>
  <si>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</si>
  <si>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</si>
  <si>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</si>
  <si>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</si>
  <si>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</si>
  <si>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</si>
  <si>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</si>
  <si>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</si>
  <si>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</si>
  <si>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</si>
  <si>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</si>
  <si>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</si>
  <si>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</si>
  <si>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</si>
  <si>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</si>
  <si>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</si>
  <si>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</si>
  <si>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</si>
  <si>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</si>
  <si>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</si>
  <si>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</si>
  <si>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</si>
  <si>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</si>
  <si>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</si>
  <si>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</si>
  <si>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</si>
  <si>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</si>
  <si>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</si>
  <si>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</si>
  <si>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</si>
  <si>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</si>
  <si>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</si>
  <si>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</si>
  <si>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</si>
  <si>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</si>
  <si>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</si>
  <si>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</si>
  <si>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</si>
  <si>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</si>
  <si>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</si>
  <si>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</si>
  <si>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</si>
  <si>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</si>
  <si>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</si>
  <si>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</si>
  <si>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</si>
  <si>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</si>
  <si>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</si>
  <si>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</si>
  <si>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</si>
  <si>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</si>
  <si>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</si>
  <si>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</si>
  <si>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</si>
  <si>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</si>
  <si>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</si>
  <si>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</si>
  <si>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</si>
  <si>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</si>
  <si>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</si>
  <si>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</si>
  <si>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</si>
  <si>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</si>
  <si>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</si>
  <si>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</si>
  <si>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</si>
  <si>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</si>
  <si>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</si>
  <si>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</si>
  <si>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</si>
  <si>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</si>
  <si>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</si>
  <si>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</si>
  <si>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</si>
  <si>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</si>
  <si>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</si>
  <si>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</si>
  <si>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</si>
  <si>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</si>
  <si>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</si>
  <si>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</si>
  <si>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</si>
  <si>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</si>
  <si>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</si>
  <si>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</si>
  <si>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</si>
  <si>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</si>
  <si>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</si>
  <si>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</si>
  <si>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</si>
  <si>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</si>
  <si>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</si>
  <si>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</si>
  <si>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</si>
  <si>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</si>
  <si>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</si>
  <si>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</si>
  <si>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</si>
  <si>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</si>
  <si>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</si>
  <si>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</si>
  <si>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</si>
  <si>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</si>
  <si>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</si>
  <si>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</si>
  <si>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</si>
  <si>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</si>
  <si>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</si>
  <si>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</si>
  <si>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</si>
  <si>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</si>
  <si>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</si>
  <si>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</si>
  <si>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</si>
  <si>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</si>
  <si>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</si>
  <si>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</si>
  <si>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</si>
  <si>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</si>
  <si>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</si>
  <si>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</si>
  <si>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</si>
  <si>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</si>
  <si>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</si>
  <si>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</si>
  <si>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</si>
  <si>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</si>
  <si>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</si>
  <si>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</si>
  <si>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</si>
  <si>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</si>
  <si>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</si>
  <si>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</si>
  <si>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</si>
  <si>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</si>
  <si>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</si>
  <si>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</si>
  <si>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</si>
  <si>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</si>
  <si>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</si>
  <si>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</si>
  <si>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</si>
  <si>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</si>
  <si>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</si>
  <si>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</si>
  <si>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</si>
  <si>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</si>
  <si>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</si>
  <si>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</si>
  <si>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</si>
  <si>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</si>
  <si>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</si>
  <si>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</si>
  <si>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</si>
  <si>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</si>
  <si>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</si>
  <si>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</si>
  <si>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</si>
  <si>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</si>
  <si>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</si>
  <si>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</si>
  <si>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</si>
  <si>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</si>
  <si>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</si>
  <si>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</si>
  <si>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</si>
  <si>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</si>
  <si>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</si>
  <si>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</si>
  <si>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</si>
  <si>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</si>
  <si>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</si>
  <si>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</si>
  <si>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</si>
  <si>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</si>
  <si>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</si>
  <si>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</si>
  <si>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</si>
  <si>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</si>
  <si>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</si>
  <si>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</si>
  <si>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</si>
  <si>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</si>
  <si>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</si>
  <si>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</si>
  <si>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</si>
  <si>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</si>
  <si>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</si>
  <si>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</si>
  <si>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</si>
  <si>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</si>
  <si>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</si>
  <si>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</si>
  <si>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</si>
  <si>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</si>
  <si>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</si>
  <si>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</si>
  <si>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</si>
  <si>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</si>
  <si>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</si>
  <si>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</si>
  <si>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</si>
  <si>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</si>
  <si>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</si>
  <si>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</si>
  <si>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</si>
  <si>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</si>
  <si>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</si>
  <si>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</si>
  <si>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</si>
  <si>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</si>
  <si>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</si>
  <si>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</si>
  <si>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</si>
  <si>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</si>
  <si>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</si>
  <si>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</si>
  <si>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</si>
  <si>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</si>
  <si>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</si>
  <si>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</si>
  <si>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</si>
  <si>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</si>
  <si>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</si>
  <si>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</si>
  <si>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</si>
  <si>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</si>
  <si>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</si>
  <si>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</si>
  <si>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</si>
  <si>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</si>
  <si>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</si>
  <si>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</si>
  <si>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</si>
  <si>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</si>
  <si>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</si>
  <si>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</si>
  <si>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</si>
  <si>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</si>
  <si>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</si>
  <si>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</si>
  <si>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</si>
  <si>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</si>
  <si>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</si>
  <si>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</si>
  <si>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</si>
  <si>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</si>
  <si>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</si>
  <si>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</si>
  <si>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</si>
  <si>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</si>
  <si>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</si>
  <si>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</si>
  <si>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</si>
  <si>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</si>
  <si>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</si>
  <si>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</si>
  <si>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</si>
  <si>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</si>
  <si>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</si>
  <si>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</si>
  <si>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</si>
  <si>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</si>
  <si>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</si>
  <si>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</si>
  <si>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</si>
  <si>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</si>
  <si>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</si>
  <si>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</si>
  <si>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</si>
  <si>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</si>
  <si>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</si>
  <si>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</si>
  <si>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</si>
  <si>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</si>
  <si>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</si>
  <si>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</si>
  <si>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</si>
  <si>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</si>
  <si>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</si>
  <si>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</si>
  <si>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</si>
  <si>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</si>
  <si>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</si>
  <si>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</si>
  <si>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</si>
  <si>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</si>
  <si>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</si>
  <si>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</si>
  <si>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</si>
  <si>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</si>
  <si>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</si>
  <si>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</si>
  <si>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</si>
  <si>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</si>
  <si>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</si>
  <si>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</si>
  <si>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</si>
  <si>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</si>
  <si>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</si>
  <si>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</si>
  <si>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</si>
  <si>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</si>
  <si>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</si>
  <si>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</si>
  <si>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</si>
  <si>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</si>
  <si>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</si>
  <si>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</si>
  <si>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</si>
  <si>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</si>
  <si>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</si>
  <si>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</si>
  <si>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</si>
  <si>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</si>
  <si>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</si>
  <si>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</si>
  <si>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</si>
  <si>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</si>
  <si>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</si>
  <si>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</si>
  <si>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</si>
  <si>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</si>
  <si>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</si>
  <si>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</si>
  <si>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</si>
  <si>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</si>
  <si>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</si>
  <si>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</si>
  <si>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</si>
  <si>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</si>
  <si>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</si>
  <si>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</si>
  <si>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</si>
  <si>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</si>
  <si>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</si>
  <si>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</si>
  <si>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</si>
  <si>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</si>
  <si>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</si>
  <si>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</si>
  <si>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</si>
  <si>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</si>
  <si>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</si>
  <si>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</si>
  <si>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</si>
  <si>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</si>
  <si>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</si>
  <si>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</si>
  <si>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</si>
  <si>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</si>
  <si>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</si>
  <si>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</si>
  <si>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</si>
  <si>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</si>
  <si>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</si>
  <si>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</si>
  <si>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</si>
  <si>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</si>
  <si>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</si>
  <si>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</si>
  <si>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</si>
  <si>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</si>
  <si>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</si>
  <si>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</si>
  <si>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</si>
  <si>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</si>
  <si>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</si>
  <si>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</si>
  <si>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</si>
  <si>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</si>
  <si>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</si>
  <si>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</si>
  <si>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</si>
  <si>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</si>
  <si>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</si>
  <si>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</si>
  <si>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</si>
  <si>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</si>
  <si>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</si>
  <si>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</si>
  <si>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</si>
  <si>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</si>
  <si>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</si>
  <si>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</si>
  <si>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</si>
  <si>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</si>
  <si>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</si>
  <si>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</si>
  <si>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</si>
  <si>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</si>
  <si>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</si>
  <si>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</si>
  <si>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</si>
  <si>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</si>
  <si>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</si>
  <si>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</si>
  <si>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</si>
  <si>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</si>
  <si>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</si>
  <si>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</si>
  <si>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</si>
  <si>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</si>
  <si>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</si>
  <si>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</si>
  <si>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</si>
  <si>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</si>
  <si>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</si>
  <si>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</si>
  <si>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</si>
  <si>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</si>
  <si>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</si>
  <si>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</si>
  <si>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</si>
  <si>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</si>
  <si>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</si>
  <si>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</si>
  <si>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</si>
  <si>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</si>
  <si>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</si>
  <si>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</si>
  <si>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</si>
  <si>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</si>
  <si>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</si>
  <si>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</si>
  <si>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</si>
  <si>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</si>
  <si>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</si>
  <si>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</si>
  <si>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</si>
  <si>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</si>
  <si>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</si>
  <si>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</si>
  <si>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</si>
  <si>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</si>
  <si>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</si>
  <si>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</si>
  <si>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</si>
  <si>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</si>
  <si>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</si>
  <si>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</si>
  <si>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</si>
  <si>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</si>
  <si>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</si>
  <si>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</si>
  <si>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</si>
  <si>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</si>
  <si>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</si>
  <si>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</si>
  <si>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</si>
  <si>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</si>
  <si>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</si>
  <si>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</si>
  <si>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</si>
  <si>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</si>
  <si>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</si>
  <si>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</si>
  <si>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</si>
  <si>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</si>
  <si>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</si>
  <si>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</si>
  <si>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</si>
  <si>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</si>
  <si>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</si>
  <si>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</si>
  <si>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</si>
  <si>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</si>
  <si>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</si>
  <si>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</si>
  <si>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</si>
  <si>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</si>
  <si>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</si>
  <si>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</si>
  <si>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</si>
  <si>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</si>
  <si>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</si>
  <si>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</si>
  <si>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</si>
  <si>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</si>
  <si>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</si>
  <si>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</si>
  <si>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</si>
  <si>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</si>
  <si>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</si>
  <si>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</si>
  <si>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</si>
  <si>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</si>
  <si>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</si>
  <si>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</si>
  <si>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</si>
  <si>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</si>
  <si>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</si>
  <si>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</si>
  <si>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</si>
  <si>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</si>
  <si>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</si>
  <si>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</si>
  <si>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</si>
  <si>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</si>
  <si>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</si>
  <si>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</si>
  <si>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</si>
  <si>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</si>
  <si>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</si>
  <si>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</si>
  <si>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</si>
  <si>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</si>
  <si>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</si>
  <si>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</si>
  <si>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</si>
  <si>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</si>
  <si>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</si>
  <si>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</si>
  <si>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</si>
  <si>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</si>
  <si>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</si>
  <si>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</si>
  <si>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</si>
  <si>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</si>
  <si>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</si>
  <si>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</si>
  <si>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</si>
  <si>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</si>
  <si>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</si>
  <si>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</si>
  <si>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</si>
  <si>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</si>
  <si>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</si>
  <si>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</si>
  <si>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</si>
  <si>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</si>
  <si>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</si>
  <si>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</si>
  <si>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</si>
  <si>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</si>
  <si>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</si>
  <si>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</si>
  <si>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</si>
  <si>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</si>
  <si>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</si>
  <si>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</si>
  <si>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</si>
  <si>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</si>
  <si>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</si>
  <si>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</si>
  <si>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</si>
  <si>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</si>
  <si>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</si>
  <si>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</si>
  <si>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</si>
  <si>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</si>
  <si>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</si>
  <si>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</si>
  <si>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</si>
  <si>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</si>
  <si>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</si>
  <si>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</si>
  <si>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</si>
  <si>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</si>
  <si>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</si>
  <si>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</si>
  <si>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</si>
  <si>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</si>
  <si>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</si>
  <si>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</si>
  <si>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</si>
  <si>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</si>
  <si>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</si>
  <si>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</si>
  <si>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</si>
  <si>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</si>
  <si>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</si>
  <si>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</si>
  <si>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</si>
  <si>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</si>
  <si>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</si>
  <si>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</si>
  <si>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</si>
  <si>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</si>
  <si>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</si>
  <si>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</si>
  <si>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</si>
  <si>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</si>
  <si>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</si>
  <si>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</si>
  <si>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</si>
  <si>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</si>
  <si>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</si>
  <si>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</si>
  <si>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</si>
  <si>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</si>
  <si>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</si>
  <si>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</si>
  <si>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</si>
  <si>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</si>
  <si>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</si>
  <si>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</si>
  <si>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</si>
  <si>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</si>
  <si>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</si>
  <si>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</si>
  <si>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</si>
  <si>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</si>
  <si>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</si>
  <si>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</si>
  <si>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</si>
  <si>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</si>
  <si>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</si>
  <si>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</si>
  <si>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</si>
  <si>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</si>
  <si>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</si>
  <si>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</si>
  <si>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</si>
  <si>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</si>
  <si>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</si>
  <si>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</si>
  <si>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</si>
  <si>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</si>
  <si>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</si>
  <si>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</si>
  <si>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</si>
  <si>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</si>
  <si>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</si>
  <si>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</si>
  <si>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</si>
  <si>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</si>
  <si>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</si>
  <si>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</si>
  <si>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</si>
  <si>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</si>
  <si>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</si>
  <si>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</si>
  <si>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</si>
  <si>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</si>
  <si>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</si>
  <si>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</si>
  <si>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</si>
  <si>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</si>
  <si>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</si>
  <si>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</si>
  <si>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</si>
  <si>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</si>
  <si>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</si>
  <si>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</si>
  <si>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</si>
  <si>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</si>
  <si>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</si>
  <si>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</si>
  <si>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</si>
  <si>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</si>
  <si>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</si>
  <si>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</si>
  <si>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</si>
  <si>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</si>
  <si>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</si>
  <si>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</si>
  <si>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</si>
  <si>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</si>
  <si>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</si>
  <si>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</si>
  <si>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</si>
  <si>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</si>
  <si>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</si>
  <si>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</si>
  <si>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</si>
  <si>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</si>
  <si>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</si>
  <si>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</si>
  <si>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</si>
  <si>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</si>
  <si>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</si>
  <si>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</si>
  <si>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</si>
  <si>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</si>
  <si>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</si>
  <si>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</si>
  <si>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</si>
  <si>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</si>
  <si>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</si>
  <si>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</si>
  <si>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</si>
  <si>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</si>
  <si>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</si>
  <si>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</si>
  <si>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</si>
  <si>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</si>
  <si>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</si>
  <si>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</si>
  <si>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</si>
  <si>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</si>
  <si>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</si>
  <si>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</si>
  <si>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</si>
  <si>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</si>
  <si>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</si>
  <si>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</si>
  <si>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</si>
  <si>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</si>
  <si>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</si>
  <si>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</si>
  <si>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</si>
  <si>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</si>
  <si>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</si>
  <si>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</si>
  <si>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</si>
  <si>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</si>
  <si>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</si>
  <si>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</si>
  <si>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</si>
  <si>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</si>
  <si>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</si>
  <si>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</si>
  <si>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</si>
  <si>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</si>
  <si>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</si>
  <si>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</si>
  <si>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</si>
  <si>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</si>
  <si>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</si>
  <si>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</si>
  <si>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</si>
  <si>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</si>
  <si>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</si>
  <si>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</si>
  <si>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</si>
  <si>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</si>
  <si>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</si>
  <si>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</si>
  <si>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</si>
  <si>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</si>
  <si>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</si>
  <si>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</si>
  <si>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</si>
  <si>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</si>
  <si>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</si>
  <si>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</si>
  <si>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</si>
  <si>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</si>
  <si>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</si>
  <si>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</si>
  <si>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</si>
  <si>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</si>
  <si>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</si>
  <si>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</si>
  <si>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</si>
  <si>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</si>
  <si>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</si>
  <si>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</si>
  <si>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</si>
  <si>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</si>
  <si>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</si>
  <si>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</si>
  <si>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</si>
  <si>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</si>
  <si>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</si>
  <si>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</si>
  <si>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</si>
  <si>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</si>
  <si>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</si>
  <si>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</si>
  <si>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</si>
  <si>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</si>
  <si>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</si>
  <si>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</si>
  <si>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</si>
  <si>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</si>
  <si>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</si>
  <si>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</si>
  <si>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</si>
  <si>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</si>
  <si>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</si>
  <si>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</si>
  <si>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</si>
  <si>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</si>
  <si>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</si>
  <si>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</si>
  <si>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</si>
  <si>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</si>
  <si>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</si>
  <si>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</si>
  <si>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</si>
  <si>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</si>
  <si>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</si>
  <si>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</si>
  <si>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</si>
  <si>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</si>
  <si>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</si>
  <si>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</si>
  <si>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</si>
  <si>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</si>
  <si>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</si>
  <si>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</si>
  <si>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</si>
  <si>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</si>
  <si>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</si>
  <si>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</si>
  <si>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</si>
  <si>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</si>
  <si>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</si>
  <si>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</si>
  <si>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</si>
  <si>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</si>
  <si>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</si>
  <si>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</si>
  <si>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</si>
  <si>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</si>
  <si>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</si>
  <si>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</si>
  <si>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</si>
  <si>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</si>
  <si>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</si>
  <si>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</si>
  <si>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</si>
  <si>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</si>
  <si>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</si>
  <si>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</si>
  <si>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</si>
  <si>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</si>
  <si>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</si>
  <si>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</si>
  <si>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</si>
  <si>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</si>
  <si>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</si>
  <si>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</si>
  <si>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</si>
  <si>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</si>
  <si>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</si>
  <si>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</si>
  <si>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</si>
  <si>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</si>
  <si>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</si>
  <si>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</si>
  <si>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</si>
  <si>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</si>
  <si>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</si>
  <si>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</si>
  <si>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</si>
  <si>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</si>
  <si>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</si>
  <si>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</si>
  <si>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</si>
  <si>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</si>
  <si>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</si>
  <si>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</si>
  <si>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</si>
  <si>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</si>
  <si>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</si>
  <si>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</si>
  <si>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</si>
  <si>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</si>
  <si>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</si>
  <si>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</si>
  <si>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</si>
  <si>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</si>
  <si>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</si>
  <si>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</si>
  <si>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</si>
  <si>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</si>
  <si>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</si>
  <si>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</si>
  <si>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</si>
  <si>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</si>
  <si>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</si>
  <si>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</si>
  <si>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</si>
  <si>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</si>
  <si>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</si>
  <si>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</si>
  <si>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</si>
  <si>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</si>
  <si>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</si>
  <si>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</si>
  <si>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</si>
  <si>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</si>
  <si>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</si>
  <si>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</si>
  <si>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</si>
  <si>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</si>
  <si>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</si>
  <si>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</si>
  <si>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</si>
  <si>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</si>
  <si>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</si>
  <si>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</si>
  <si>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</si>
  <si>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</si>
  <si>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</si>
  <si>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</si>
  <si>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</si>
  <si>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</si>
  <si>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</si>
  <si>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</si>
  <si>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</si>
  <si>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</si>
  <si>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</si>
  <si>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</si>
  <si>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</si>
  <si>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</si>
  <si>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</si>
  <si>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</si>
  <si>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</si>
  <si>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</si>
  <si>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</si>
  <si>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</si>
  <si>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</si>
  <si>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</si>
  <si>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</si>
  <si>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</si>
  <si>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</si>
  <si>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</si>
  <si>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</si>
  <si>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</si>
  <si>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</si>
  <si>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</si>
  <si>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</si>
  <si>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</si>
  <si>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</si>
  <si>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</si>
  <si>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</si>
  <si>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</si>
  <si>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</si>
  <si>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</si>
  <si>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</si>
  <si>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</si>
  <si>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</si>
  <si>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</si>
  <si>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</si>
  <si>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</si>
  <si>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</si>
  <si>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</si>
  <si>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</si>
  <si>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</si>
  <si>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</si>
  <si>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</si>
  <si>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</si>
  <si>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</si>
  <si>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</si>
  <si>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</si>
  <si>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</si>
  <si>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</si>
  <si>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</si>
  <si>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</si>
  <si>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</si>
  <si>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</si>
  <si>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</si>
  <si>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</si>
  <si>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</si>
  <si>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</si>
  <si>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</si>
  <si>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</si>
  <si>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</si>
  <si>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</si>
  <si>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</si>
  <si>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</si>
  <si>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</si>
  <si>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</si>
  <si>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</si>
  <si>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</si>
  <si>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</si>
  <si>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</si>
  <si>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</si>
  <si>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</si>
  <si>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</si>
  <si>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</si>
  <si>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</si>
  <si>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</si>
  <si>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</si>
  <si>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</si>
  <si>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</si>
  <si>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</si>
  <si>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</si>
  <si>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</si>
  <si>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</si>
  <si>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</si>
  <si>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</si>
  <si>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</si>
  <si>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</si>
  <si>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</si>
  <si>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</si>
  <si>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</si>
  <si>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</si>
  <si>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</si>
  <si>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</si>
  <si>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</si>
  <si>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</si>
  <si>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</si>
  <si>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</si>
  <si>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</si>
  <si>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</si>
  <si>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</si>
  <si>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</si>
  <si>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</si>
  <si>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</si>
  <si>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</si>
  <si>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</si>
  <si>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</si>
  <si>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</si>
  <si>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</si>
  <si>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</si>
  <si>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</si>
  <si>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</si>
  <si>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</si>
  <si>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</si>
  <si>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</si>
  <si>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</si>
  <si>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</si>
  <si>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</si>
  <si>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</si>
  <si>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</si>
  <si>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</si>
  <si>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</si>
  <si>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</si>
  <si>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</si>
  <si>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</si>
  <si>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</si>
  <si>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</si>
  <si>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</si>
  <si>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</si>
  <si>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</si>
  <si>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</si>
  <si>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</si>
  <si>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</si>
  <si>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</si>
  <si>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</si>
  <si>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</si>
  <si>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</si>
  <si>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</si>
  <si>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</si>
  <si>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</si>
  <si>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</si>
  <si>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</si>
  <si>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</si>
  <si>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</si>
  <si>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</si>
  <si>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</si>
  <si>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</si>
  <si>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</si>
  <si>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</si>
  <si>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</si>
  <si>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</si>
  <si>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</si>
  <si>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</si>
  <si>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</si>
  <si>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</si>
  <si>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</si>
  <si>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</si>
  <si>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</si>
  <si>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</si>
  <si>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</si>
  <si>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</si>
  <si>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</si>
  <si>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</si>
  <si>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</si>
  <si>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</si>
  <si>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</si>
  <si>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</si>
  <si>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</si>
  <si>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</si>
  <si>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</si>
  <si>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</si>
  <si>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</si>
  <si>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</si>
  <si>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</si>
  <si>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</si>
  <si>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</si>
  <si>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</si>
  <si>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</si>
  <si>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</si>
  <si>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</si>
  <si>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</si>
  <si>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</si>
  <si>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</si>
  <si>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</si>
  <si>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</si>
  <si>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</si>
  <si>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</si>
  <si>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</si>
  <si>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</si>
  <si>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</si>
  <si>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</si>
  <si>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</si>
  <si>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</si>
  <si>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</si>
  <si>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</si>
  <si>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</si>
  <si>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</si>
  <si>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</si>
  <si>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</si>
  <si>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</si>
  <si>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</si>
  <si>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</si>
  <si>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</si>
  <si>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</si>
  <si>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</si>
  <si>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</si>
  <si>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</si>
  <si>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</si>
  <si>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</si>
  <si>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</si>
  <si>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</si>
  <si>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</si>
  <si>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</si>
  <si>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</si>
  <si>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</si>
  <si>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</si>
  <si>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</si>
  <si>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</si>
  <si>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</si>
  <si>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</si>
  <si>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</si>
  <si>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</si>
  <si>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</si>
  <si>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</si>
  <si>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</si>
  <si>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</si>
  <si>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</si>
  <si>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</si>
  <si>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</si>
  <si>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</si>
  <si>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</si>
  <si>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</si>
  <si>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</si>
  <si>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</si>
  <si>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</si>
  <si>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</si>
  <si>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</si>
  <si>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</si>
  <si>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</si>
  <si>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</si>
  <si>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</si>
  <si>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</si>
  <si>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</si>
  <si>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</si>
  <si>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</si>
  <si>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</si>
  <si>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</si>
  <si>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</si>
  <si>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</si>
  <si>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</si>
  <si>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</si>
  <si>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</si>
  <si>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</si>
  <si>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</si>
  <si>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</si>
  <si>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</si>
  <si>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</si>
  <si>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</si>
  <si>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</si>
  <si>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</si>
  <si>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</si>
  <si>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</si>
  <si>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</si>
  <si>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</si>
  <si>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</si>
  <si>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</si>
  <si>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</si>
  <si>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</si>
  <si>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</si>
  <si>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</si>
  <si>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</si>
  <si>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</si>
  <si>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</si>
  <si>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</si>
  <si>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</si>
  <si>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</si>
  <si>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</si>
  <si>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</si>
  <si>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</si>
  <si>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</si>
  <si>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</si>
  <si>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</si>
  <si>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</si>
  <si>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</si>
  <si>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</si>
  <si>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</si>
  <si>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</si>
  <si>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</si>
  <si>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</si>
  <si>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</si>
  <si>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</si>
  <si>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</si>
  <si>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</si>
  <si>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</si>
  <si>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</si>
  <si>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</si>
  <si>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</si>
  <si>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</si>
  <si>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</si>
  <si>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</si>
  <si>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</si>
  <si>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</si>
  <si>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</si>
  <si>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</si>
  <si>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</si>
  <si>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</si>
  <si>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</si>
  <si>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</si>
  <si>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</si>
  <si>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</si>
  <si>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</si>
  <si>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</si>
  <si>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</si>
  <si>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</si>
  <si>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</si>
  <si>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</si>
  <si>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</si>
  <si>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</si>
  <si>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</si>
  <si>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</si>
  <si>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</si>
  <si>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</si>
  <si>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</si>
  <si>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</si>
  <si>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</si>
  <si>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</si>
  <si>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</si>
  <si>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</si>
  <si>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</si>
  <si>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</si>
  <si>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</si>
  <si>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</si>
  <si>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</si>
  <si>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</si>
  <si>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</si>
  <si>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</si>
  <si>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</si>
  <si>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</si>
  <si>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</si>
  <si>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</si>
  <si>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</si>
  <si>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</si>
  <si>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</si>
  <si>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</si>
  <si>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</si>
  <si>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</si>
  <si>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</si>
  <si>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</si>
  <si>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</si>
  <si>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</si>
  <si>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</si>
  <si>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</si>
  <si>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</si>
  <si>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</si>
  <si>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</si>
  <si>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</si>
  <si>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</si>
  <si>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</si>
  <si>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</si>
  <si>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</si>
  <si>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</si>
  <si>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</si>
  <si>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</si>
  <si>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</si>
  <si>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</si>
  <si>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</si>
  <si>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</si>
  <si>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</si>
  <si>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</si>
  <si>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</si>
  <si>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</si>
  <si>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</si>
  <si>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</si>
  <si>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</si>
  <si>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</si>
  <si>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</si>
  <si>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</si>
  <si>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</si>
  <si>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</si>
  <si>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</si>
  <si>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</si>
  <si>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</si>
  <si>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</si>
  <si>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</si>
  <si>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</si>
  <si>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</si>
  <si>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</si>
  <si>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</si>
  <si>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</si>
  <si>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</si>
  <si>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</si>
  <si>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</si>
  <si>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</si>
  <si>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</si>
  <si>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</si>
  <si>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</si>
  <si>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</si>
  <si>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</si>
  <si>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</si>
  <si>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</si>
  <si>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</si>
  <si>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</si>
  <si>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</si>
  <si>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</si>
  <si>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</si>
  <si>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</si>
  <si>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</si>
  <si>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</si>
  <si>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</si>
  <si>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</si>
  <si>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</si>
  <si>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</si>
  <si>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</si>
  <si>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</si>
  <si>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</si>
  <si>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</si>
  <si>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</si>
  <si>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</si>
  <si>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</si>
  <si>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</si>
  <si>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</si>
  <si>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</si>
  <si>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</si>
  <si>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</si>
  <si>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</si>
  <si>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</si>
  <si>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</si>
  <si>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</si>
  <si>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</si>
  <si>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</si>
  <si>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</si>
  <si>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</si>
  <si>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</si>
  <si>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</si>
  <si>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</si>
  <si>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</si>
  <si>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</si>
  <si>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</si>
  <si>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</si>
  <si>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</si>
  <si>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</si>
  <si>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</si>
  <si>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</si>
  <si>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</si>
  <si>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</si>
  <si>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</si>
  <si>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</si>
  <si>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</si>
  <si>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</si>
  <si>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</si>
  <si>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</si>
  <si>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</si>
  <si>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</si>
  <si>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</si>
  <si>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</si>
  <si>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</si>
  <si>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</si>
  <si>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</si>
  <si>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</si>
  <si>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</si>
  <si>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</si>
  <si>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</si>
  <si>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</si>
  <si>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</si>
  <si>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</si>
  <si>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</si>
  <si>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</si>
  <si>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</si>
  <si>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</si>
  <si>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</si>
  <si>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</si>
  <si>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</si>
  <si>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</si>
  <si>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</si>
  <si>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</si>
  <si>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</si>
  <si>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</si>
  <si>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</si>
  <si>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</si>
  <si>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</si>
  <si>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</si>
  <si>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</si>
  <si>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</si>
  <si>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</si>
  <si>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</si>
  <si>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</si>
  <si>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</si>
  <si>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</si>
  <si>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</si>
  <si>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</si>
  <si>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</si>
  <si>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</si>
  <si>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</si>
  <si>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</si>
  <si>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</si>
  <si>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</si>
  <si>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</si>
  <si>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</si>
  <si>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</si>
  <si>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</si>
  <si>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</si>
  <si>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</si>
  <si>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</si>
  <si>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</si>
  <si>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</si>
  <si>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</si>
  <si>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</si>
  <si>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</si>
  <si>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</si>
  <si>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</si>
  <si>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</si>
  <si>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</si>
  <si>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</si>
  <si>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</si>
  <si>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</si>
  <si>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</si>
  <si>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</si>
  <si>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</si>
  <si>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</si>
  <si>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</si>
  <si>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</si>
  <si>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</si>
  <si>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</si>
  <si>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</si>
  <si>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</si>
  <si>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</si>
  <si>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</si>
  <si>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</si>
  <si>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</si>
  <si>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</si>
  <si>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</si>
  <si>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</si>
  <si>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</si>
  <si>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</si>
  <si>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</si>
  <si>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</si>
  <si>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</si>
  <si>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</si>
  <si>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</si>
  <si>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</si>
  <si>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</si>
  <si>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</si>
  <si>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</si>
  <si>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</si>
  <si>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</si>
  <si>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</si>
  <si>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</si>
  <si>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</si>
  <si>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</si>
  <si>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</si>
  <si>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</si>
  <si>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</si>
  <si>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</si>
  <si>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</si>
  <si>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</si>
  <si>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</si>
  <si>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</si>
  <si>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</si>
  <si>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</si>
  <si>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</si>
  <si>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</si>
  <si>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</si>
  <si>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</si>
  <si>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</si>
  <si>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</si>
  <si>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</si>
  <si>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</si>
  <si>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</si>
  <si>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</si>
  <si>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</si>
  <si>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</si>
  <si>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</si>
  <si>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</si>
  <si>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</si>
  <si>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</si>
  <si>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</si>
  <si>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</si>
  <si>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</si>
  <si>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</si>
  <si>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</si>
  <si>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</si>
  <si>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</si>
  <si>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</si>
  <si>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</si>
  <si>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</si>
  <si>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</si>
  <si>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</si>
  <si>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</si>
  <si>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</si>
  <si>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</si>
  <si>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</si>
  <si>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</si>
  <si>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</si>
  <si>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</si>
  <si>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</si>
  <si>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</si>
  <si>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</si>
  <si>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</si>
  <si>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</si>
  <si>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</si>
  <si>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</si>
  <si>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</si>
  <si>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</si>
  <si>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</si>
  <si>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</si>
  <si>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</si>
  <si>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</si>
  <si>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</si>
  <si>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</si>
  <si>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</si>
  <si>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</si>
  <si>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</si>
  <si>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</si>
  <si>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</si>
  <si>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</si>
  <si>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</si>
  <si>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</si>
  <si>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</si>
  <si>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</si>
  <si>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</si>
  <si>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</si>
  <si>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</si>
  <si>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</si>
  <si>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</si>
  <si>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</si>
  <si>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</si>
  <si>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</si>
  <si>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</si>
  <si>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</si>
  <si>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</si>
  <si>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</si>
  <si>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</si>
  <si>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</si>
  <si>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</si>
  <si>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</si>
  <si>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</si>
  <si>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</si>
  <si>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</si>
  <si>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</si>
  <si>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</si>
  <si>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</si>
  <si>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</si>
  <si>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</si>
  <si>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</si>
  <si>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</si>
  <si>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</si>
  <si>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</si>
  <si>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</si>
  <si>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</si>
  <si>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</si>
  <si>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</si>
  <si>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</si>
  <si>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</si>
  <si>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</si>
  <si>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</si>
  <si>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</si>
  <si>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</si>
  <si>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</si>
  <si>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</si>
  <si>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</si>
  <si>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</si>
  <si>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</si>
  <si>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</si>
  <si>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</si>
  <si>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</si>
  <si>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</si>
  <si>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</si>
  <si>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</si>
  <si>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</si>
  <si>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</si>
  <si>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</si>
  <si>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</si>
  <si>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</si>
  <si>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</si>
  <si>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</si>
  <si>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</si>
  <si>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</si>
  <si>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</si>
  <si>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</si>
  <si>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</si>
  <si>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</si>
  <si>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</si>
  <si>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</si>
  <si>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</si>
  <si>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</si>
  <si>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</si>
  <si>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</si>
  <si>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</si>
  <si>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</si>
  <si>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</si>
  <si>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</si>
  <si>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</si>
  <si>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</si>
  <si>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</si>
  <si>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</si>
  <si>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</si>
  <si>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</si>
  <si>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</si>
  <si>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</si>
  <si>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</si>
  <si>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</si>
  <si>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</si>
  <si>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</si>
  <si>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</si>
  <si>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</si>
  <si>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</si>
  <si>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</si>
  <si>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</si>
  <si>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</si>
  <si>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</si>
  <si>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</si>
  <si>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</si>
  <si>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</si>
  <si>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</si>
  <si>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</si>
  <si>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</si>
  <si>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</si>
  <si>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</si>
  <si>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</si>
  <si>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</si>
  <si>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</si>
  <si>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</si>
  <si>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</si>
  <si>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</si>
  <si>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</si>
  <si>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</si>
  <si>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</si>
  <si>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</si>
  <si>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</si>
  <si>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</si>
  <si>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</si>
  <si>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</si>
  <si>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</si>
  <si>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</si>
  <si>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</si>
  <si>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</si>
  <si>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</si>
  <si>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</si>
  <si>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</si>
  <si>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</si>
  <si>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</si>
  <si>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</si>
  <si>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</si>
  <si>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</si>
  <si>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</si>
  <si>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</si>
  <si>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</si>
  <si>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</si>
  <si>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</si>
  <si>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</si>
  <si>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</si>
  <si>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</si>
  <si>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</si>
  <si>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</si>
  <si>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</si>
  <si>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</si>
  <si>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</si>
  <si>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</si>
  <si>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</si>
  <si>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</si>
  <si>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</si>
  <si>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</si>
  <si>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</si>
  <si>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</si>
  <si>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</si>
  <si>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</si>
  <si>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</si>
  <si>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</si>
  <si>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</si>
  <si>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</si>
  <si>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</si>
  <si>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</si>
  <si>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</si>
  <si>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</si>
  <si>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</si>
  <si>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</si>
  <si>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</si>
  <si>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</si>
  <si>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</si>
  <si>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</si>
  <si>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</si>
  <si>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</si>
  <si>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</si>
  <si>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</si>
  <si>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</si>
  <si>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</si>
  <si>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</si>
  <si>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</si>
  <si>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</si>
  <si>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</si>
  <si>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</si>
  <si>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</si>
  <si>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</si>
  <si>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</si>
  <si>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</si>
  <si>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</si>
  <si>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</si>
  <si>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</si>
  <si>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</si>
  <si>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</si>
  <si>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</si>
  <si>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</si>
  <si>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</si>
  <si>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</si>
  <si>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</si>
  <si>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</si>
  <si>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</si>
  <si>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</si>
  <si>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</si>
  <si>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</si>
  <si>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</si>
  <si>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</si>
  <si>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</si>
  <si>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</si>
  <si>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</si>
  <si>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</si>
  <si>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</si>
  <si>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</si>
  <si>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</si>
  <si>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</si>
  <si>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</si>
  <si>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</si>
  <si>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</si>
  <si>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</si>
  <si>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</si>
  <si>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</si>
  <si>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</si>
  <si>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</si>
  <si>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</si>
  <si>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</si>
  <si>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</si>
  <si>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</si>
  <si>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</si>
  <si>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</si>
  <si>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</si>
  <si>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</si>
  <si>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</si>
  <si>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</si>
  <si>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</si>
  <si>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</si>
  <si>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</si>
  <si>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</si>
  <si>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</si>
  <si>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</si>
  <si>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</si>
  <si>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</si>
  <si>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</si>
  <si>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</si>
  <si>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</si>
  <si>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</si>
  <si>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</si>
  <si>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</si>
  <si>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</si>
  <si>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</si>
  <si>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</si>
  <si>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</si>
  <si>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</si>
  <si>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</si>
  <si>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</si>
  <si>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</si>
  <si>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</si>
  <si>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</si>
  <si>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</si>
  <si>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</si>
  <si>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</si>
  <si>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</si>
  <si>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</si>
  <si>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</si>
  <si>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</si>
  <si>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</si>
  <si>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</si>
  <si>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</si>
  <si>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</si>
  <si>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</si>
  <si>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</si>
  <si>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</si>
  <si>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</si>
  <si>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</si>
  <si>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</si>
  <si>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</si>
  <si>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</si>
  <si>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</si>
  <si>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</si>
  <si>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</si>
  <si>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</si>
  <si>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</si>
  <si>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</si>
  <si>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</si>
  <si>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</si>
  <si>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</si>
  <si>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</si>
  <si>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</si>
  <si>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</si>
  <si>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</si>
  <si>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</si>
  <si>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</si>
  <si>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</si>
  <si>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</si>
  <si>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</si>
  <si>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</si>
  <si>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</si>
  <si>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</si>
  <si>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</si>
  <si>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</si>
  <si>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</si>
  <si>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</si>
  <si>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</si>
  <si>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</si>
  <si>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</si>
  <si>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</si>
  <si>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</si>
  <si>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</si>
  <si>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</si>
  <si>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</si>
  <si>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</si>
  <si>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</si>
  <si>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</si>
  <si>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</si>
  <si>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</si>
  <si>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</si>
  <si>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</si>
  <si>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</si>
  <si>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</si>
  <si>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</si>
  <si>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</si>
  <si>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</si>
  <si>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</si>
  <si>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</si>
  <si>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</si>
  <si>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</si>
  <si>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</si>
  <si>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</si>
  <si>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</si>
  <si>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</si>
  <si>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</si>
  <si>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</si>
  <si>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</si>
  <si>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</si>
  <si>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</si>
  <si>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</si>
  <si>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</si>
  <si>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</si>
  <si>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</si>
  <si>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</si>
  <si>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</si>
  <si>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</si>
  <si>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</si>
  <si>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</si>
  <si>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</si>
  <si>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</si>
  <si>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</si>
  <si>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</si>
  <si>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</si>
  <si>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</si>
  <si>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</si>
  <si>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</si>
  <si>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</si>
  <si>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</si>
  <si>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</si>
  <si>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</si>
  <si>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</si>
  <si>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</si>
  <si>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</si>
  <si>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</si>
  <si>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</si>
  <si>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</si>
  <si>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</si>
  <si>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</si>
  <si>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</si>
  <si>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</si>
  <si>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</si>
  <si>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</si>
  <si>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</si>
  <si>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</si>
  <si>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</si>
  <si>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</si>
  <si>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</si>
  <si>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</si>
  <si>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</si>
  <si>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</si>
  <si>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</si>
  <si>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</si>
  <si>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</si>
  <si>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</si>
  <si>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</si>
  <si>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</si>
  <si>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</si>
  <si>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</si>
  <si>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</si>
  <si>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</si>
  <si>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</si>
  <si>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</si>
  <si>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</si>
  <si>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</si>
  <si>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</si>
  <si>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</si>
  <si>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</si>
  <si>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</si>
  <si>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</si>
  <si>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</si>
  <si>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</si>
  <si>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</si>
  <si>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</si>
  <si>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</si>
  <si>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</si>
  <si>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</si>
  <si>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</si>
  <si>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</si>
  <si>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</si>
  <si>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</si>
  <si>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</si>
  <si>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</si>
  <si>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</si>
  <si>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</si>
  <si>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</si>
  <si>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</si>
  <si>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</si>
  <si>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</si>
  <si>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</si>
  <si>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</si>
  <si>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</si>
  <si>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</si>
  <si>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</si>
  <si>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</si>
  <si>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</si>
  <si>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</si>
  <si>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</si>
  <si>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</si>
  <si>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</si>
  <si>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</si>
  <si>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</si>
  <si>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</si>
  <si>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</si>
  <si>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</si>
  <si>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</si>
  <si>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</si>
  <si>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</si>
  <si>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</si>
  <si>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</si>
  <si>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</si>
  <si>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</si>
  <si>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</si>
  <si>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</si>
  <si>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</si>
  <si>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</si>
  <si>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</si>
  <si>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</si>
  <si>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</si>
  <si>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</si>
  <si>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</si>
  <si>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</si>
  <si>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</si>
  <si>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</si>
  <si>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</si>
  <si>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</si>
  <si>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</si>
  <si>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</si>
  <si>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</si>
  <si>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</si>
  <si>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</si>
  <si>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</si>
  <si>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</si>
  <si>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</si>
  <si>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</si>
  <si>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</si>
  <si>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</si>
  <si>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</si>
  <si>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</si>
  <si>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</si>
  <si>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</si>
  <si>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</si>
  <si>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</si>
  <si>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</si>
  <si>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</si>
  <si>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</si>
  <si>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</si>
  <si>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</si>
  <si>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</si>
  <si>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</si>
  <si>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</si>
  <si>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</si>
  <si>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</si>
  <si>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</si>
  <si>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</si>
  <si>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</si>
  <si>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</si>
  <si>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</si>
  <si>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</si>
  <si>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</si>
  <si>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</si>
  <si>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</si>
  <si>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</si>
  <si>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</si>
  <si>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</si>
  <si>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</si>
  <si>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</si>
  <si>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</si>
  <si>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</si>
  <si>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</si>
  <si>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</si>
  <si>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</si>
  <si>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</si>
  <si>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</si>
  <si>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</si>
  <si>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</si>
  <si>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</si>
  <si>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</si>
  <si>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</si>
  <si>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</si>
  <si>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</si>
  <si>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</si>
  <si>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</si>
  <si>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</si>
  <si>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</si>
  <si>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</si>
  <si>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</si>
  <si>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</si>
  <si>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</si>
  <si>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</si>
  <si>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</si>
  <si>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</si>
  <si>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</si>
  <si>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</si>
  <si>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</si>
  <si>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</si>
  <si>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</si>
  <si>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</si>
  <si>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</si>
  <si>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</si>
  <si>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</si>
  <si>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</si>
  <si>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</si>
  <si>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</si>
  <si>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</si>
  <si>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</si>
  <si>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</si>
  <si>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</si>
  <si>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</si>
  <si>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</si>
  <si>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</si>
  <si>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</si>
  <si>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</si>
  <si>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</si>
  <si>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</si>
  <si>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</si>
  <si>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</si>
  <si>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</si>
  <si>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</si>
  <si>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</si>
  <si>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</si>
  <si>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</si>
  <si>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</si>
  <si>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</si>
  <si>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</si>
  <si>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</si>
  <si>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</si>
  <si>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</si>
  <si>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</si>
  <si>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</si>
  <si>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</si>
  <si>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</si>
  <si>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</si>
  <si>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</si>
  <si>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</si>
  <si>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</si>
  <si>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</si>
  <si>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</si>
  <si>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</si>
  <si>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</si>
  <si>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</si>
  <si>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</si>
  <si>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</si>
  <si>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</si>
  <si>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</si>
  <si>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</si>
  <si>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</si>
  <si>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</si>
  <si>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</si>
  <si>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</si>
  <si>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</si>
  <si>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</si>
  <si>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</si>
  <si>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</si>
  <si>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</si>
  <si>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</si>
  <si>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</si>
  <si>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</si>
  <si>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</si>
  <si>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</si>
  <si>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</si>
  <si>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</si>
  <si>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</si>
  <si>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</si>
  <si>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</si>
  <si>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</si>
  <si>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</si>
  <si>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</si>
  <si>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</si>
  <si>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</si>
  <si>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</si>
  <si>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</si>
  <si>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</si>
  <si>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</si>
  <si>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</si>
  <si>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</si>
  <si>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</si>
  <si>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</si>
  <si>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</si>
  <si>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</si>
  <si>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</si>
  <si>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</si>
  <si>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</si>
  <si>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</si>
  <si>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</si>
  <si>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</si>
  <si>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</si>
  <si>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</si>
  <si>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</si>
  <si>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</si>
  <si>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</si>
  <si>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</si>
  <si>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</si>
  <si>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</si>
  <si>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</si>
  <si>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</si>
  <si>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</si>
  <si>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</si>
  <si>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</si>
  <si>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</si>
  <si>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</si>
  <si>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</si>
  <si>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</si>
  <si>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</si>
  <si>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</si>
  <si>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</si>
  <si>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</si>
  <si>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</si>
  <si>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</si>
  <si>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</si>
  <si>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</si>
  <si>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</si>
  <si>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</si>
  <si>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</si>
  <si>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</si>
  <si>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</si>
  <si>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</si>
  <si>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</si>
  <si>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</si>
  <si>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</si>
  <si>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</si>
  <si>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</si>
  <si>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</si>
  <si>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</si>
  <si>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</si>
  <si>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</si>
  <si>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</si>
  <si>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</si>
  <si>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</si>
  <si>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</si>
  <si>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</si>
  <si>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</si>
  <si>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</si>
  <si>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</si>
  <si>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</si>
  <si>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</si>
  <si>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</si>
  <si>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</si>
  <si>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</si>
  <si>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</si>
  <si>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</si>
  <si>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</si>
  <si>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</si>
  <si>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</si>
  <si>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</si>
  <si>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</si>
  <si>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</si>
  <si>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</si>
  <si>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</si>
  <si>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</si>
  <si>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</si>
  <si>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</si>
  <si>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</si>
  <si>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</si>
  <si>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</si>
  <si>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</si>
  <si>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</si>
  <si>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</si>
  <si>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</si>
  <si>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</si>
  <si>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</si>
  <si>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</si>
  <si>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</si>
  <si>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</si>
  <si>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</si>
  <si>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</si>
  <si>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</si>
  <si>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</si>
  <si>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</si>
  <si>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</si>
  <si>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</si>
  <si>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</si>
  <si>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</si>
  <si>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</si>
  <si>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</si>
  <si>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</si>
  <si>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</si>
  <si>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</si>
  <si>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</si>
  <si>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</si>
  <si>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</si>
  <si>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</si>
  <si>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</si>
  <si>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</si>
  <si>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</si>
  <si>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</si>
  <si>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</si>
  <si>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</si>
  <si>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</si>
  <si>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</si>
  <si>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</si>
  <si>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</si>
  <si>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</si>
  <si>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</si>
  <si>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</si>
  <si>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</si>
  <si>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</si>
  <si>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</si>
  <si>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</si>
  <si>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</si>
  <si>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</si>
  <si>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</si>
  <si>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</si>
  <si>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</si>
  <si>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</si>
  <si>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</si>
  <si>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</si>
  <si>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</si>
  <si>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</si>
  <si>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</si>
  <si>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</si>
  <si>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</si>
  <si>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</si>
  <si>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</si>
  <si>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</si>
  <si>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</si>
  <si>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</si>
  <si>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</si>
  <si>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</si>
  <si>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</si>
  <si>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</si>
  <si>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</si>
  <si>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</si>
  <si>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</si>
  <si>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</si>
  <si>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</si>
  <si>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</si>
  <si>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</si>
  <si>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</si>
  <si>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</si>
  <si>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</si>
  <si>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</si>
  <si>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</si>
  <si>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</si>
  <si>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</si>
  <si>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</si>
  <si>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</si>
  <si>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</si>
  <si>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</si>
  <si>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</si>
  <si>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</si>
  <si>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</si>
  <si>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</si>
  <si>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</si>
  <si>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</si>
  <si>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</si>
  <si>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</si>
  <si>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</si>
  <si>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</si>
  <si>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</si>
  <si>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</si>
  <si>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</si>
  <si>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</si>
  <si>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</si>
  <si>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</si>
  <si>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</si>
  <si>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</si>
  <si>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</si>
  <si>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</si>
  <si>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</si>
  <si>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</si>
  <si>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</si>
  <si>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</si>
  <si>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</si>
  <si>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</si>
  <si>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</si>
  <si>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</si>
  <si>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</si>
  <si>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</si>
  <si>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</si>
  <si>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</si>
  <si>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</si>
  <si>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</si>
  <si>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</si>
  <si>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</si>
  <si>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</si>
  <si>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</si>
  <si>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</si>
  <si>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</si>
  <si>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</si>
  <si>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</si>
  <si>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</si>
  <si>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</si>
  <si>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</si>
  <si>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</si>
  <si>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</si>
  <si>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</si>
  <si>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</si>
  <si>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</si>
  <si>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</si>
  <si>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</si>
  <si>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</si>
  <si>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</si>
  <si>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</si>
  <si>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</si>
  <si>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</si>
  <si>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</si>
  <si>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</si>
  <si>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</si>
  <si>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</si>
  <si>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</si>
  <si>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</si>
  <si>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</si>
  <si>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</si>
  <si>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</si>
  <si>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</si>
  <si>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</si>
  <si>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</si>
  <si>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</si>
  <si>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</si>
  <si>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</si>
  <si>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</si>
  <si>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</si>
  <si>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</si>
  <si>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</si>
  <si>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</si>
  <si>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</si>
  <si>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</si>
  <si>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</si>
  <si>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</si>
  <si>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</si>
  <si>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</si>
  <si>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</si>
  <si>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</si>
  <si>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</si>
  <si>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</si>
  <si>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</si>
  <si>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</si>
  <si>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</si>
  <si>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</si>
  <si>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</si>
  <si>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</si>
  <si>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</si>
  <si>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</si>
  <si>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</si>
  <si>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</si>
  <si>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</si>
  <si>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</si>
  <si>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</si>
  <si>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</si>
  <si>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</si>
  <si>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</si>
  <si>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</si>
  <si>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</si>
  <si>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</si>
  <si>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</si>
  <si>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</si>
  <si>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</si>
  <si>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</si>
  <si>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</si>
  <si>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</si>
  <si>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</si>
  <si>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</si>
  <si>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</si>
  <si>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</si>
  <si>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</si>
  <si>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</si>
  <si>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</si>
  <si>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</si>
  <si>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</si>
  <si>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</si>
  <si>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</si>
  <si>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</si>
  <si>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</si>
  <si>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</si>
  <si>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</si>
  <si>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</si>
  <si>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</si>
  <si>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</si>
  <si>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</si>
  <si>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</si>
  <si>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</si>
  <si>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</si>
  <si>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</si>
  <si>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</si>
  <si>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</si>
  <si>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</si>
  <si>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</si>
  <si>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</si>
  <si>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</si>
  <si>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</si>
  <si>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</si>
  <si>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</si>
  <si>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</si>
  <si>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</si>
  <si>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</si>
  <si>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</si>
  <si>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</si>
  <si>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</si>
  <si>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</si>
  <si>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</si>
  <si>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</si>
  <si>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</si>
  <si>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</si>
  <si>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</si>
  <si>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</si>
  <si>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</si>
  <si>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</si>
  <si>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</si>
  <si>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</si>
  <si>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</si>
  <si>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</si>
  <si>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</si>
  <si>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</si>
  <si>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</si>
  <si>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</si>
  <si>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</si>
  <si>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</si>
  <si>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</si>
  <si>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</si>
  <si>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</si>
  <si>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</si>
  <si>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</si>
  <si>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</si>
  <si>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</si>
  <si>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</si>
  <si>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</si>
  <si>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</si>
  <si>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</si>
  <si>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</si>
  <si>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</si>
  <si>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</si>
  <si>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</si>
  <si>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</si>
  <si>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</si>
  <si>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</si>
  <si>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</si>
  <si>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</si>
  <si>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</si>
  <si>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</si>
  <si>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</si>
  <si>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</si>
  <si>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</si>
  <si>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</si>
  <si>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</si>
  <si>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</si>
  <si>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</si>
  <si>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</si>
  <si>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</si>
  <si>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</si>
  <si>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</si>
  <si>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</si>
  <si>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</si>
  <si>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</si>
  <si>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</si>
  <si>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</si>
  <si>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</si>
  <si>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</si>
  <si>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</si>
  <si>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</si>
  <si>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</si>
  <si>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</si>
  <si>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</si>
  <si>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</si>
  <si>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</si>
  <si>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</si>
  <si>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</si>
  <si>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</si>
  <si>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</si>
  <si>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</si>
  <si>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</si>
  <si>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</si>
  <si>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</si>
  <si>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</si>
  <si>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</si>
  <si>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</si>
  <si>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</si>
  <si>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</si>
  <si>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</si>
  <si>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</si>
  <si>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</si>
  <si>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</si>
  <si>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</si>
  <si>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</si>
  <si>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</si>
  <si>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</si>
  <si>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</si>
  <si>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</si>
  <si>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</si>
  <si>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</si>
  <si>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</si>
  <si>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</si>
  <si>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</si>
  <si>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</si>
  <si>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</si>
  <si>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</si>
  <si>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</si>
  <si>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</si>
  <si>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</si>
  <si>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</si>
  <si>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</si>
  <si>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</si>
  <si>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</si>
  <si>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</si>
  <si>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</si>
  <si>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</si>
  <si>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</si>
  <si>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</si>
  <si>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</si>
  <si>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</si>
  <si>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</si>
  <si>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</si>
  <si>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</si>
  <si>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</si>
  <si>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</si>
  <si>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</si>
  <si>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</si>
  <si>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</si>
  <si>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</si>
  <si>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</si>
  <si>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</si>
  <si>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</si>
  <si>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</si>
  <si>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</si>
  <si>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</si>
  <si>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</si>
  <si>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</si>
  <si>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</si>
  <si>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</si>
  <si>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</si>
  <si>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</si>
  <si>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</si>
  <si>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</si>
  <si>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</si>
  <si>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</si>
  <si>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</si>
  <si>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</si>
  <si>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</si>
  <si>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</si>
  <si>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</si>
  <si>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</si>
  <si>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</si>
  <si>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</si>
  <si>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</si>
  <si>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</si>
  <si>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</si>
  <si>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</si>
  <si>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</si>
  <si>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</si>
  <si>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</si>
  <si>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</si>
  <si>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</si>
  <si>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</si>
  <si>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</si>
  <si>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</si>
  <si>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</si>
  <si>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</si>
  <si>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</si>
  <si>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</si>
  <si>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</si>
  <si>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</si>
  <si>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</si>
  <si>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</si>
  <si>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</si>
  <si>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</si>
  <si>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</si>
  <si>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</si>
  <si>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</si>
  <si>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</si>
  <si>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</si>
  <si>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</si>
  <si>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</si>
  <si>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</si>
  <si>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</si>
  <si>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</si>
  <si>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</si>
  <si>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</si>
  <si>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</si>
  <si>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</si>
  <si>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</si>
  <si>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</si>
  <si>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</si>
  <si>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</si>
  <si>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</si>
  <si>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</si>
  <si>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</si>
  <si>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</si>
  <si>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</si>
  <si>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</si>
  <si>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</si>
  <si>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</si>
  <si>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</si>
  <si>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</si>
  <si>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</si>
  <si>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</si>
  <si>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</si>
  <si>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</si>
  <si>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</si>
  <si>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</si>
  <si>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</si>
  <si>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</si>
  <si>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</si>
  <si>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</si>
  <si>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</si>
  <si>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</si>
  <si>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</si>
  <si>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</si>
  <si>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</si>
  <si>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</si>
  <si>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</si>
  <si>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</si>
  <si>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</si>
  <si>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</si>
  <si>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</si>
  <si>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</si>
  <si>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</si>
  <si>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</si>
  <si>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</si>
  <si>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</si>
  <si>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</si>
  <si>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</si>
  <si>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</si>
  <si>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</si>
  <si>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</si>
  <si>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</si>
  <si>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</si>
  <si>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</si>
  <si>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</si>
  <si>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</si>
  <si>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</si>
  <si>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</si>
  <si>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</si>
  <si>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</si>
  <si>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</si>
  <si>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</si>
  <si>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</si>
  <si>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</si>
  <si>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</si>
  <si>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</si>
  <si>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</si>
  <si>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</si>
  <si>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</si>
  <si>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</si>
  <si>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</si>
  <si>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</si>
  <si>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</si>
  <si>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</si>
  <si>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</si>
  <si>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</si>
  <si>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</si>
  <si>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</si>
  <si>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</si>
  <si>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</si>
  <si>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</si>
  <si>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</si>
  <si>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</si>
  <si>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</si>
  <si>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</si>
  <si>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</si>
  <si>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</si>
  <si>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</si>
  <si>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</si>
  <si>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</si>
  <si>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</si>
  <si>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</si>
  <si>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</si>
  <si>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</si>
  <si>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</si>
  <si>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</si>
  <si>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</si>
  <si>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</si>
  <si>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</si>
  <si>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</si>
  <si>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</si>
  <si>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</si>
  <si>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</si>
  <si>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</si>
  <si>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</si>
  <si>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</si>
  <si>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</si>
  <si>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</si>
  <si>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</si>
  <si>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</si>
  <si>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</si>
  <si>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</si>
  <si>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</si>
  <si>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</si>
  <si>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</si>
  <si>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</si>
  <si>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</si>
  <si>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</si>
  <si>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</si>
  <si>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</si>
  <si>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</si>
  <si>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</si>
  <si>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</si>
  <si>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</si>
  <si>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</si>
  <si>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</si>
  <si>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</si>
  <si>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</si>
  <si>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</si>
  <si>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</si>
  <si>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</si>
  <si>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</si>
  <si>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</si>
  <si>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</si>
  <si>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</si>
  <si>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</si>
  <si>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</si>
  <si>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</si>
  <si>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</si>
  <si>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</si>
  <si>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</si>
  <si>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</si>
  <si>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</si>
  <si>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</si>
  <si>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</si>
  <si>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</si>
  <si>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</si>
  <si>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</si>
  <si>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</si>
  <si>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</si>
  <si>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</si>
  <si>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</si>
  <si>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</si>
  <si>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</si>
  <si>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</si>
  <si>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</si>
  <si>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</si>
  <si>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</si>
  <si>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</si>
  <si>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</si>
  <si>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</si>
  <si>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</si>
  <si>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</si>
  <si>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</si>
  <si>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</si>
  <si>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</si>
  <si>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</si>
  <si>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</si>
  <si>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</si>
  <si>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</si>
  <si>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</si>
  <si>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</si>
  <si>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</si>
  <si>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</si>
  <si>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</si>
  <si>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</si>
  <si>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</si>
  <si>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</si>
  <si>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</si>
  <si>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</si>
  <si>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</si>
  <si>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</si>
  <si>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</si>
  <si>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</si>
  <si>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</si>
  <si>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</si>
  <si>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</si>
  <si>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</si>
  <si>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</si>
  <si>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</si>
  <si>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</si>
  <si>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</si>
  <si>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</si>
  <si>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</si>
  <si>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</si>
  <si>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</si>
  <si>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</si>
  <si>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</si>
  <si>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</si>
  <si>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</si>
  <si>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</si>
  <si>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</si>
  <si>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</si>
  <si>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</si>
  <si>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</si>
  <si>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</si>
  <si>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</si>
  <si>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</si>
  <si>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</si>
  <si>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</si>
  <si>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</si>
  <si>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</si>
  <si>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</si>
  <si>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</si>
  <si>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</si>
  <si>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</si>
  <si>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</si>
  <si>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</si>
  <si>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</si>
  <si>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</si>
  <si>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</si>
  <si>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</si>
  <si>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</si>
  <si>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</si>
  <si>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</si>
  <si>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</si>
  <si>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</si>
  <si>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</si>
  <si>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</si>
  <si>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</si>
  <si>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</si>
  <si>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</si>
  <si>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</si>
  <si>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</si>
  <si>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</si>
  <si>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</si>
  <si>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</si>
  <si>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</si>
  <si>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</si>
  <si>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</si>
  <si>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</si>
  <si>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</si>
  <si>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</si>
  <si>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</si>
  <si>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</si>
  <si>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</si>
  <si>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</si>
  <si>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</si>
  <si>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</si>
  <si>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</si>
  <si>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</si>
  <si>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</si>
  <si>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</si>
  <si>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</si>
  <si>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</si>
  <si>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</si>
  <si>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</si>
  <si>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</si>
  <si>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</si>
  <si>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</si>
  <si>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</si>
  <si>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</si>
  <si>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</si>
  <si>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</si>
  <si>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</si>
  <si>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</si>
  <si>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</si>
  <si>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</si>
  <si>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</si>
  <si>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</si>
  <si>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</si>
  <si>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</si>
  <si>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</si>
  <si>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</si>
  <si>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</si>
  <si>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</si>
  <si>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</si>
  <si>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</si>
  <si>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</si>
  <si>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</si>
  <si>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</si>
  <si>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</si>
  <si>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</si>
  <si>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</si>
  <si>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</si>
  <si>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</si>
  <si>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</si>
  <si>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</si>
  <si>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</si>
  <si>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</si>
  <si>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</si>
  <si>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</si>
  <si>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</si>
  <si>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</si>
  <si>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</si>
  <si>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</si>
  <si>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</si>
  <si>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</si>
  <si>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</si>
  <si>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</si>
  <si>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</si>
  <si>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</si>
  <si>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</si>
  <si>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</si>
  <si>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</si>
  <si>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</si>
  <si>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</si>
  <si>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</si>
  <si>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</si>
  <si>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</si>
  <si>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</si>
  <si>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</si>
  <si>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</si>
  <si>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</si>
  <si>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</si>
  <si>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</si>
  <si>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</si>
  <si>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</si>
  <si>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</si>
  <si>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</si>
  <si>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</si>
  <si>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</si>
  <si>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</si>
  <si>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</si>
  <si>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</si>
  <si>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</si>
  <si>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</si>
  <si>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</si>
  <si>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</si>
  <si>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</si>
  <si>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</si>
  <si>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</si>
  <si>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</si>
  <si>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</si>
  <si>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</si>
  <si>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</si>
  <si>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</si>
  <si>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</si>
  <si>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</si>
  <si>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</si>
  <si>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</si>
  <si>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</si>
  <si>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</si>
  <si>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</si>
  <si>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</si>
  <si>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</si>
  <si>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</si>
  <si>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</si>
  <si>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</si>
  <si>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</si>
  <si>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</si>
  <si>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</si>
  <si>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</si>
  <si>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</si>
  <si>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</si>
  <si>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</si>
  <si>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</si>
  <si>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</si>
  <si>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</si>
  <si>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</si>
  <si>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</si>
  <si>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</si>
  <si>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</si>
  <si>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</si>
  <si>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</si>
  <si>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</si>
  <si>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</si>
  <si>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</si>
  <si>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</si>
  <si>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</si>
  <si>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</si>
  <si>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</si>
  <si>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</si>
  <si>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</si>
  <si>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</si>
  <si>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</si>
  <si>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</si>
  <si>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</si>
  <si>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</si>
  <si>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</si>
  <si>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</si>
  <si>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</si>
  <si>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</si>
  <si>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</si>
  <si>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</si>
  <si>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</si>
  <si>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</si>
  <si>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</si>
  <si>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</si>
  <si>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</si>
  <si>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</si>
  <si>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</si>
  <si>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</si>
  <si>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</si>
  <si>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</si>
  <si>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</si>
  <si>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</si>
  <si>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</si>
  <si>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</si>
  <si>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</si>
  <si>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</si>
  <si>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</si>
  <si>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</si>
  <si>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</si>
  <si>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</si>
  <si>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</si>
  <si>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</si>
  <si>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</si>
  <si>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</si>
  <si>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</si>
  <si>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</si>
  <si>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</si>
  <si>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</si>
  <si>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</si>
  <si>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</si>
  <si>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</si>
  <si>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</si>
  <si>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</si>
  <si>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</si>
  <si>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</si>
  <si>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</si>
  <si>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</si>
  <si>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</si>
  <si>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</si>
  <si>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</si>
  <si>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</si>
  <si>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</si>
  <si>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</si>
  <si>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</si>
  <si>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</si>
  <si>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</si>
  <si>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</si>
  <si>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</si>
  <si>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</si>
  <si>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</si>
  <si>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</si>
  <si>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</si>
  <si>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</si>
  <si>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</si>
  <si>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</si>
  <si>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</si>
  <si>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</si>
  <si>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</si>
  <si>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</si>
  <si>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</si>
  <si>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</si>
  <si>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</si>
  <si>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</si>
  <si>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</si>
  <si>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</si>
  <si>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</si>
  <si>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</si>
  <si>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</si>
  <si>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</si>
  <si>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</si>
  <si>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</si>
  <si>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</si>
  <si>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</si>
  <si>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</si>
  <si>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</si>
  <si>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</si>
  <si>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</si>
  <si>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</si>
  <si>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</si>
  <si>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</si>
  <si>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</si>
  <si>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</si>
  <si>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</si>
  <si>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</si>
  <si>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</si>
  <si>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</si>
  <si>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</si>
  <si>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</si>
  <si>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</si>
  <si>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</si>
  <si>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</si>
  <si>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</si>
  <si>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</si>
  <si>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</si>
  <si>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</si>
  <si>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</si>
  <si>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</si>
  <si>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</si>
  <si>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</si>
  <si>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</si>
  <si>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</si>
  <si>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</si>
  <si>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</si>
  <si>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</si>
  <si>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</si>
  <si>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</si>
  <si>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</si>
  <si>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</si>
  <si>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</si>
  <si>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</si>
  <si>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</si>
  <si>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</si>
  <si>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</si>
  <si>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</si>
  <si>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</si>
  <si>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</si>
  <si>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</si>
  <si>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</si>
  <si>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</si>
  <si>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</si>
  <si>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</si>
  <si>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</si>
  <si>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</si>
  <si>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</si>
  <si>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</si>
  <si>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</si>
  <si>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</si>
  <si>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</si>
  <si>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</si>
  <si>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</si>
  <si>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</si>
  <si>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</si>
  <si>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</si>
  <si>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</si>
  <si>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</si>
  <si>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</si>
  <si>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</si>
  <si>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</si>
  <si>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</si>
  <si>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</si>
  <si>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</si>
  <si>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</si>
  <si>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</si>
  <si>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</si>
  <si>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</si>
  <si>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</si>
  <si>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</si>
  <si>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</si>
  <si>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</si>
  <si>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</si>
  <si>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</si>
  <si>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</si>
  <si>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</si>
  <si>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</si>
  <si>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</si>
  <si>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</si>
  <si>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</si>
  <si>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</si>
  <si>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</si>
  <si>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</si>
  <si>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</si>
  <si>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</si>
  <si>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</si>
  <si>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</si>
  <si>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</si>
  <si>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</si>
  <si>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</si>
  <si>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</si>
  <si>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</si>
  <si>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</si>
  <si>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</si>
  <si>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</si>
  <si>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</si>
  <si>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</si>
  <si>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</si>
  <si>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</si>
  <si>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</si>
  <si>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</si>
  <si>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</si>
  <si>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</si>
  <si>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</si>
  <si>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</si>
  <si>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</si>
  <si>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</si>
  <si>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</si>
  <si>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</si>
  <si>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</si>
  <si>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</si>
  <si>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</si>
  <si>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</si>
  <si>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</si>
  <si>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</si>
  <si>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</si>
  <si>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</si>
  <si>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</si>
  <si>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</si>
  <si>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</si>
  <si>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</si>
  <si>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</si>
  <si>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</si>
  <si>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</si>
  <si>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</si>
  <si>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</si>
  <si>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</si>
  <si>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</si>
  <si>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</si>
  <si>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</si>
  <si>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</si>
  <si>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</si>
  <si>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</si>
  <si>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</si>
  <si>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</si>
  <si>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</si>
  <si>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</si>
  <si>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</si>
  <si>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</si>
  <si>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</si>
  <si>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</si>
  <si>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</si>
  <si>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</si>
  <si>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</si>
  <si>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</si>
  <si>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</si>
  <si>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</si>
  <si>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</si>
  <si>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</si>
  <si>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</si>
  <si>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</si>
  <si>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</si>
  <si>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</si>
  <si>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</si>
  <si>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</si>
  <si>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</si>
  <si>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</si>
  <si>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</si>
  <si>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</si>
  <si>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</si>
  <si>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</si>
  <si>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</si>
  <si>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</si>
  <si>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</si>
  <si>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</si>
  <si>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</si>
  <si>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</si>
  <si>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</si>
  <si>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</si>
  <si>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</si>
  <si>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</si>
  <si>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</si>
  <si>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</si>
  <si>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</si>
  <si>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</si>
  <si>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</si>
  <si>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</si>
  <si>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</si>
  <si>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</si>
  <si>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</si>
  <si>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</si>
  <si>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</si>
  <si>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</si>
  <si>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</si>
  <si>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</si>
  <si>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</si>
  <si>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</si>
  <si>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</si>
  <si>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</si>
  <si>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</si>
  <si>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</si>
  <si>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</si>
  <si>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</si>
  <si>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</si>
  <si>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</si>
  <si>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</si>
  <si>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</si>
  <si>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</si>
  <si>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</si>
  <si>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</si>
  <si>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</si>
  <si>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</si>
  <si>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</si>
  <si>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</si>
  <si>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</si>
  <si>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</si>
  <si>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</si>
  <si>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</si>
  <si>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</si>
  <si>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</si>
  <si>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</si>
  <si>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</si>
  <si>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</si>
  <si>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</si>
  <si>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</si>
  <si>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</si>
  <si>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</si>
  <si>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</si>
  <si>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</si>
  <si>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</si>
  <si>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</si>
  <si>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</si>
  <si>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</si>
  <si>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</si>
  <si>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</si>
  <si>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</si>
  <si>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</si>
  <si>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</si>
  <si>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</si>
  <si>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</si>
  <si>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</si>
  <si>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</si>
  <si>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</si>
  <si>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</si>
  <si>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</si>
  <si>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</si>
  <si>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</si>
  <si>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</si>
  <si>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</si>
  <si>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</si>
  <si>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</si>
  <si>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</si>
  <si>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</si>
  <si>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</si>
  <si>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</si>
  <si>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</si>
  <si>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</si>
  <si>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</si>
  <si>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</si>
  <si>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</si>
  <si>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</si>
  <si>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</si>
  <si>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</si>
  <si>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</si>
  <si>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</si>
  <si>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</si>
  <si>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</si>
  <si>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</si>
  <si>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</si>
  <si>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</si>
  <si>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</si>
  <si>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</si>
  <si>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</si>
  <si>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</si>
  <si>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</si>
  <si>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</si>
  <si>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</si>
  <si>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</si>
  <si>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</si>
  <si>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</si>
  <si>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</si>
  <si>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</si>
  <si>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</si>
  <si>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</si>
  <si>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</si>
  <si>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</si>
  <si>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</si>
  <si>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</si>
  <si>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</si>
  <si>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</si>
  <si>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</si>
  <si>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</si>
  <si>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</si>
  <si>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</si>
  <si>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</si>
  <si>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</si>
  <si>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</si>
  <si>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</si>
  <si>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</si>
  <si>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</si>
  <si>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</si>
  <si>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</si>
  <si>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</si>
  <si>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</si>
  <si>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</si>
  <si>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</si>
  <si>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</si>
  <si>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</si>
  <si>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</si>
  <si>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</si>
  <si>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</si>
  <si>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</si>
  <si>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</si>
  <si>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</si>
  <si>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</si>
  <si>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</si>
  <si>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</si>
  <si>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</si>
  <si>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</si>
  <si>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</si>
  <si>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</si>
  <si>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</si>
  <si>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</si>
  <si>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</si>
  <si>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</si>
  <si>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</si>
  <si>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</si>
  <si>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</si>
  <si>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</si>
  <si>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</si>
  <si>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</si>
  <si>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</si>
  <si>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</si>
  <si>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</si>
  <si>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</si>
  <si>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</si>
  <si>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</si>
  <si>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</si>
  <si>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</si>
  <si>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</si>
  <si>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</si>
  <si>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</si>
  <si>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</si>
  <si>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</si>
  <si>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</si>
  <si>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</si>
  <si>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</si>
  <si>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</si>
  <si>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</si>
  <si>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</si>
  <si>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</si>
  <si>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</si>
  <si>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</si>
  <si>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</si>
  <si>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</si>
  <si>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</si>
  <si>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</si>
  <si>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</si>
  <si>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</si>
  <si>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</si>
  <si>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</si>
  <si>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</si>
  <si>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</si>
  <si>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</si>
  <si>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</si>
  <si>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</si>
  <si>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</si>
  <si>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</si>
  <si>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</si>
  <si>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</si>
  <si>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</si>
  <si>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</si>
  <si>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</si>
  <si>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</si>
  <si>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</si>
  <si>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</si>
  <si>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</si>
  <si>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</si>
  <si>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</si>
  <si>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</si>
  <si>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</si>
  <si>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</si>
  <si>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</si>
  <si>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</si>
  <si>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</si>
  <si>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</si>
  <si>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</si>
  <si>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</si>
  <si>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</si>
  <si>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</si>
  <si>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</si>
  <si>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</si>
  <si>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</si>
  <si>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</si>
  <si>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</si>
  <si>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</si>
  <si>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</si>
  <si>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</si>
  <si>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</si>
  <si>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</si>
  <si>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</si>
  <si>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</si>
  <si>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</si>
  <si>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</si>
  <si>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</si>
  <si>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</si>
  <si>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</si>
  <si>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</si>
  <si>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</si>
  <si>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</si>
  <si>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</si>
  <si>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</si>
  <si>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</si>
  <si>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</si>
  <si>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</si>
  <si>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</si>
  <si>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</si>
  <si>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</si>
  <si>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</si>
  <si>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</si>
  <si>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</si>
  <si>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</si>
  <si>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</si>
  <si>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</si>
  <si>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</si>
  <si>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</si>
  <si>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</si>
  <si>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</si>
  <si>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</si>
  <si>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</si>
  <si>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</si>
  <si>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</si>
  <si>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</si>
  <si>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</si>
  <si>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</si>
  <si>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</si>
  <si>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</si>
  <si>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</si>
  <si>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</si>
  <si>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</si>
  <si>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</si>
  <si>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</si>
  <si>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</si>
  <si>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</si>
  <si>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</si>
  <si>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</si>
  <si>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</si>
  <si>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</si>
  <si>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</si>
  <si>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</si>
  <si>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</si>
  <si>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</si>
  <si>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</si>
  <si>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</si>
  <si>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</si>
  <si>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</si>
  <si>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</si>
  <si>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</si>
  <si>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</si>
  <si>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</si>
  <si>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</si>
  <si>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</si>
  <si>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</si>
  <si>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</si>
  <si>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</si>
  <si>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</si>
  <si>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</si>
  <si>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</si>
  <si>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</si>
  <si>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</si>
  <si>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</si>
  <si>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</si>
  <si>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</si>
  <si>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</si>
  <si>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</si>
  <si>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</si>
  <si>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</si>
  <si>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</si>
  <si>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</si>
  <si>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</si>
  <si>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</si>
  <si>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</si>
  <si>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</si>
  <si>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</si>
  <si>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</si>
  <si>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</si>
  <si>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</si>
  <si>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</si>
  <si>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</si>
  <si>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</si>
  <si>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</si>
  <si>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</si>
  <si>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</si>
  <si>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</si>
  <si>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</si>
  <si>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</si>
  <si>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</si>
  <si>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</si>
  <si>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</si>
  <si>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</si>
  <si>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</si>
  <si>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</si>
  <si>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</si>
  <si>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</si>
  <si>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</si>
  <si>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</si>
  <si>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</si>
  <si>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</si>
  <si>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</si>
  <si>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</si>
  <si>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</si>
  <si>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</si>
  <si>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</si>
  <si>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</si>
  <si>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</si>
  <si>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</si>
  <si>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</si>
  <si>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</si>
  <si>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</si>
  <si>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</si>
  <si>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</si>
  <si>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</si>
  <si>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</si>
  <si>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</si>
  <si>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</si>
  <si>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</si>
  <si>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</si>
  <si>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</si>
  <si>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</si>
  <si>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</si>
  <si>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</si>
  <si>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</si>
  <si>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</si>
  <si>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</si>
  <si>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</si>
  <si>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</si>
  <si>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</si>
  <si>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</si>
  <si>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</si>
  <si>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</si>
  <si>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</si>
  <si>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</si>
  <si>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</si>
  <si>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</si>
  <si>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</si>
  <si>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</si>
  <si>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</si>
  <si>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</si>
  <si>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</si>
  <si>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</si>
  <si>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</si>
  <si>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</si>
  <si>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</si>
  <si>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</si>
  <si>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</si>
  <si>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</si>
  <si>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</si>
  <si>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</si>
  <si>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</si>
  <si>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</si>
  <si>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</si>
  <si>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</si>
  <si>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</si>
  <si>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</si>
  <si>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</si>
  <si>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</si>
  <si>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</si>
  <si>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</si>
  <si>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</si>
  <si>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</si>
  <si>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</si>
  <si>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</si>
  <si>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</si>
  <si>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</si>
  <si>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</si>
  <si>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</si>
  <si>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</si>
  <si>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</si>
  <si>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</si>
  <si>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</si>
  <si>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</si>
  <si>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</si>
  <si>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</si>
  <si>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</si>
  <si>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</si>
  <si>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</si>
  <si>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</si>
  <si>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</si>
  <si>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</si>
  <si>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</si>
  <si>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</si>
  <si>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</si>
  <si>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</si>
  <si>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</si>
  <si>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</si>
  <si>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</si>
  <si>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</si>
  <si>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</si>
  <si>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</si>
  <si>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</si>
  <si>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</si>
  <si>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</si>
  <si>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</si>
  <si>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</si>
  <si>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</si>
  <si>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</si>
  <si>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</si>
  <si>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</si>
  <si>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</si>
  <si>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</si>
  <si>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</si>
  <si>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</si>
  <si>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</si>
  <si>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</si>
  <si>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</si>
  <si>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</si>
  <si>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</si>
  <si>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</si>
  <si>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</si>
  <si>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</si>
  <si>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</si>
  <si>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</si>
  <si>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</si>
  <si>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</si>
  <si>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</si>
  <si>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</si>
  <si>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</si>
  <si>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</si>
  <si>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</si>
  <si>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</si>
  <si>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</si>
  <si>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</si>
  <si>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</si>
  <si>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</si>
  <si>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</si>
  <si>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</si>
  <si>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</si>
  <si>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</si>
  <si>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</si>
  <si>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</si>
  <si>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</si>
  <si>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</si>
  <si>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</si>
  <si>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</si>
  <si>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</si>
  <si>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</si>
  <si>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</si>
  <si>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</si>
  <si>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</si>
  <si>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</si>
  <si>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</si>
  <si>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</si>
  <si>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</si>
  <si>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</si>
  <si>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</si>
  <si>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</si>
  <si>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</si>
  <si>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</si>
  <si>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</si>
  <si>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</si>
  <si>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</si>
  <si>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</si>
  <si>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</si>
  <si>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</si>
  <si>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</si>
  <si>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</si>
  <si>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</si>
  <si>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</si>
  <si>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</si>
  <si>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</si>
  <si>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</si>
  <si>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</si>
  <si>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</si>
  <si>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</si>
  <si>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</si>
  <si>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</si>
  <si>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</si>
  <si>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</si>
  <si>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</si>
  <si>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</si>
  <si>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</si>
  <si>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</si>
  <si>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</si>
  <si>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</si>
  <si>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</si>
  <si>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</si>
  <si>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</si>
  <si>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</si>
  <si>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</si>
  <si>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</si>
  <si>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</si>
  <si>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</si>
  <si>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</si>
  <si>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</si>
  <si>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</si>
  <si>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</si>
  <si>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</si>
  <si>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</si>
  <si>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</si>
  <si>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</si>
  <si>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</si>
  <si>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</si>
  <si>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</si>
  <si>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</si>
  <si>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</si>
  <si>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</si>
  <si>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</si>
  <si>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</si>
  <si>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</si>
  <si>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</si>
  <si>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</si>
  <si>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</si>
  <si>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</si>
  <si>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</si>
  <si>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</si>
  <si>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</si>
  <si>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</si>
  <si>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</si>
  <si>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</si>
  <si>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</si>
  <si>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</si>
  <si>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</si>
  <si>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</si>
  <si>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</si>
  <si>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</si>
  <si>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</si>
  <si>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</si>
  <si>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</si>
  <si>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</si>
  <si>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</si>
  <si>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</si>
  <si>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</si>
  <si>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</si>
  <si>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</si>
  <si>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</si>
  <si>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</si>
  <si>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</si>
  <si>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</si>
  <si>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</si>
  <si>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</si>
  <si>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</si>
  <si>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</si>
  <si>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</si>
  <si>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</si>
  <si>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</si>
  <si>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</si>
  <si>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</si>
  <si>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</si>
  <si>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</si>
  <si>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</si>
  <si>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</si>
  <si>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</si>
  <si>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</si>
  <si>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</si>
  <si>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</si>
  <si>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</si>
  <si>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</si>
  <si>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</si>
  <si>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</si>
  <si>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</si>
  <si>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</si>
  <si>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</si>
  <si>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</si>
  <si>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</si>
  <si>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</si>
  <si>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</si>
  <si>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</si>
  <si>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</si>
  <si>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</si>
  <si>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</si>
  <si>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</si>
  <si>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</si>
  <si>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</si>
  <si>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</si>
  <si>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</si>
  <si>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</si>
  <si>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</si>
  <si>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</si>
  <si>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</si>
  <si>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</si>
  <si>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</si>
  <si>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</si>
  <si>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</si>
  <si>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</si>
  <si>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</si>
  <si>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</si>
  <si>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</si>
  <si>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</si>
  <si>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</si>
  <si>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</si>
  <si>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</si>
  <si>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</si>
  <si>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</si>
  <si>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</si>
  <si>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</si>
  <si>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</si>
  <si>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</si>
  <si>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</si>
  <si>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</si>
  <si>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</si>
  <si>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</si>
  <si>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</si>
  <si>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</si>
  <si>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</si>
  <si>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</si>
  <si>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</si>
  <si>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</si>
  <si>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</si>
  <si>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</si>
  <si>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</si>
  <si>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</si>
  <si>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</si>
  <si>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</si>
  <si>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</si>
  <si>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</si>
  <si>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</si>
  <si>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</si>
  <si>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</si>
  <si>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</si>
  <si>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</si>
  <si>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</si>
  <si>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</si>
  <si>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</si>
  <si>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</si>
  <si>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</si>
  <si>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</si>
  <si>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</si>
  <si>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</si>
  <si>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</si>
  <si>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</si>
  <si>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</si>
  <si>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</si>
  <si>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</si>
  <si>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</si>
  <si>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</si>
  <si>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</si>
  <si>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</si>
  <si>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</si>
  <si>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</si>
  <si>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</si>
  <si>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</si>
  <si>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</si>
  <si>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</si>
  <si>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</si>
  <si>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</si>
  <si>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</si>
  <si>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</si>
  <si>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</si>
  <si>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</si>
  <si>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</si>
  <si>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</si>
  <si>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</si>
  <si>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</si>
  <si>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</si>
  <si>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</si>
  <si>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</si>
  <si>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</si>
  <si>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</si>
  <si>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</si>
  <si>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</si>
  <si>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</si>
  <si>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</si>
  <si>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</si>
  <si>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</si>
  <si>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</si>
  <si>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</si>
  <si>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</si>
  <si>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</si>
  <si>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</si>
  <si>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</si>
  <si>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</si>
  <si>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</si>
  <si>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</si>
  <si>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</si>
  <si>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</si>
  <si>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</si>
  <si>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</si>
  <si>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</si>
  <si>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</si>
  <si>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</si>
  <si>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</si>
  <si>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</si>
  <si>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</si>
  <si>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</si>
  <si>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</si>
  <si>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</si>
  <si>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</si>
  <si>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</si>
  <si>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</si>
  <si>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</si>
  <si>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</si>
  <si>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</si>
  <si>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</si>
  <si>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</si>
  <si>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</si>
  <si>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</si>
  <si>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</si>
  <si>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</si>
  <si>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</si>
  <si>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</si>
  <si>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</si>
  <si>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</si>
  <si>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</si>
  <si>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</si>
  <si>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</si>
  <si>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</si>
  <si>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</si>
  <si>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</si>
  <si>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</si>
  <si>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</si>
  <si>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</si>
  <si>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</si>
  <si>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</si>
  <si>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</si>
  <si>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</si>
  <si>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</si>
  <si>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</si>
  <si>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</si>
  <si>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</si>
  <si>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</si>
  <si>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</si>
  <si>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</si>
  <si>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</si>
  <si>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</si>
  <si>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</si>
  <si>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</si>
  <si>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</si>
  <si>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</si>
  <si>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</si>
  <si>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</si>
  <si>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</si>
  <si>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</si>
  <si>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</si>
  <si>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</si>
  <si>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</si>
  <si>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</si>
  <si>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</si>
  <si>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</si>
  <si>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</si>
  <si>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</si>
  <si>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</si>
  <si>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</si>
  <si>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</si>
  <si>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</si>
  <si>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</si>
  <si>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</si>
  <si>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</si>
  <si>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</si>
  <si>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</si>
  <si>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</si>
  <si>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</si>
  <si>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</si>
  <si>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</si>
  <si>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</si>
  <si>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</si>
  <si>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</si>
  <si>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</si>
  <si>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</si>
  <si>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</si>
  <si>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</si>
  <si>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</si>
  <si>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</si>
  <si>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</si>
  <si>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</si>
  <si>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</si>
  <si>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</si>
  <si>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</si>
  <si>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</si>
  <si>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</si>
  <si>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</si>
  <si>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</si>
  <si>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</si>
  <si>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</si>
  <si>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</si>
  <si>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</si>
  <si>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</si>
  <si>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</si>
  <si>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</si>
  <si>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</si>
  <si>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</si>
  <si>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</si>
  <si>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</si>
  <si>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</si>
  <si>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</si>
  <si>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</si>
  <si>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</si>
  <si>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</si>
  <si>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</si>
  <si>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</si>
  <si>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</si>
  <si>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</si>
  <si>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</si>
  <si>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</si>
  <si>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</si>
  <si>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</si>
  <si>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</si>
  <si>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</si>
  <si>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</si>
  <si>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</si>
  <si>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</si>
  <si>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</si>
  <si>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</si>
  <si>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</si>
  <si>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</si>
  <si>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</si>
  <si>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</si>
  <si>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</si>
  <si>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</si>
  <si>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</si>
  <si>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</si>
  <si>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</si>
  <si>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</si>
  <si>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</si>
  <si>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</si>
  <si>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</si>
  <si>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</si>
  <si>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</si>
  <si>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</si>
  <si>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</si>
  <si>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</si>
  <si>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</si>
  <si>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</si>
  <si>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</si>
  <si>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</si>
  <si>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</si>
  <si>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</si>
  <si>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</si>
  <si>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</si>
  <si>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</si>
  <si>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</si>
  <si>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</si>
  <si>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</si>
  <si>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</si>
  <si>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</si>
  <si>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</si>
  <si>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</si>
  <si>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</si>
  <si>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</si>
  <si>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</si>
  <si>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</si>
  <si>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</si>
  <si>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</si>
  <si>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</si>
  <si>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</si>
  <si>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</si>
  <si>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</si>
  <si>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</si>
  <si>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</si>
  <si>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</si>
  <si>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</si>
  <si>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</si>
  <si>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</si>
  <si>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</si>
  <si>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</si>
  <si>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</si>
  <si>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</si>
  <si>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</si>
  <si>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</si>
  <si>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</si>
  <si>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</si>
  <si>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</si>
  <si>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</si>
  <si>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</si>
  <si>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</si>
  <si>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</si>
  <si>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</si>
  <si>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</si>
  <si>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</si>
  <si>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</si>
  <si>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</si>
  <si>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</si>
  <si>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</si>
  <si>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</si>
  <si>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</si>
  <si>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</si>
  <si>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</si>
  <si>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</si>
  <si>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</si>
  <si>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</si>
  <si>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</si>
  <si>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</si>
  <si>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</si>
  <si>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</si>
  <si>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</si>
  <si>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</si>
  <si>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</si>
  <si>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</si>
  <si>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</si>
  <si>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</si>
  <si>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</si>
  <si>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</si>
  <si>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</si>
  <si>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</si>
  <si>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</si>
  <si>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</si>
  <si>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</si>
  <si>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</si>
  <si>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</si>
  <si>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</si>
  <si>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</si>
  <si>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</si>
  <si>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</si>
  <si>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</si>
  <si>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</si>
  <si>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</si>
  <si>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</si>
  <si>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</si>
  <si>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</si>
  <si>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</si>
  <si>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</si>
  <si>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</si>
  <si>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</si>
  <si>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</si>
  <si>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</si>
  <si>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</si>
  <si>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</si>
  <si>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</si>
  <si>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</si>
  <si>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</si>
  <si>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</si>
  <si>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</si>
  <si>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</si>
  <si>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</si>
  <si>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</si>
  <si>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</si>
  <si>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</si>
  <si>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</si>
  <si>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</si>
  <si>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</si>
  <si>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</si>
  <si>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</si>
  <si>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</si>
  <si>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</si>
  <si>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</si>
  <si>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</si>
  <si>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</si>
  <si>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</si>
  <si>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</si>
  <si>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</si>
  <si>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</si>
  <si>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</si>
  <si>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</si>
  <si>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</si>
  <si>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</si>
  <si>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</si>
  <si>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</si>
  <si>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</si>
  <si>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</si>
  <si>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</si>
  <si>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</si>
  <si>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</si>
  <si>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</si>
  <si>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</si>
  <si>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</si>
  <si>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</si>
  <si>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</si>
  <si>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</si>
  <si>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</si>
  <si>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</si>
  <si>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</si>
  <si>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</si>
  <si>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</si>
  <si>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</si>
  <si>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</si>
  <si>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</si>
  <si>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</si>
  <si>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</si>
  <si>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</si>
  <si>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</si>
  <si>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</si>
  <si>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</si>
  <si>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</si>
  <si>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</si>
  <si>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</si>
  <si>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</si>
  <si>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</si>
  <si>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</si>
  <si>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</si>
  <si>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</si>
  <si>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</si>
  <si>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</si>
  <si>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</si>
  <si>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</si>
  <si>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</si>
  <si>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</si>
  <si>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</si>
  <si>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</si>
  <si>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</si>
  <si>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</si>
  <si>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</si>
  <si>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</si>
  <si>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</si>
  <si>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</si>
  <si>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</si>
  <si>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</si>
  <si>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</si>
  <si>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</si>
  <si>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</si>
  <si>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</si>
  <si>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</si>
  <si>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</si>
  <si>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</si>
  <si>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</si>
  <si>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</si>
  <si>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</si>
  <si>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</si>
  <si>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</si>
  <si>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</si>
  <si>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</si>
  <si>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</si>
  <si>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</si>
  <si>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</si>
  <si>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</si>
  <si>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</si>
  <si>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</si>
  <si>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</si>
  <si>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</si>
  <si>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</si>
  <si>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</si>
  <si>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</si>
  <si>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</si>
  <si>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</si>
  <si>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</si>
  <si>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</si>
  <si>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</si>
  <si>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</si>
  <si>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</si>
  <si>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</si>
  <si>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</si>
  <si>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</si>
  <si>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</si>
  <si>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</si>
  <si>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</si>
  <si>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</si>
  <si>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</si>
  <si>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</si>
  <si>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</si>
  <si>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</si>
  <si>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</si>
  <si>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</si>
  <si>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</si>
  <si>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</si>
  <si>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</si>
  <si>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</si>
  <si>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</si>
  <si>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</si>
  <si>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</si>
  <si>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</si>
  <si>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</si>
  <si>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</si>
  <si>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</si>
  <si>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</si>
  <si>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</si>
  <si>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</si>
  <si>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</si>
  <si>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</si>
  <si>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</si>
  <si>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</si>
  <si>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</si>
  <si>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</si>
  <si>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</si>
  <si>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</si>
  <si>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</si>
  <si>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</si>
  <si>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</si>
  <si>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</si>
  <si>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</si>
  <si>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</si>
  <si>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</si>
  <si>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</si>
  <si>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</si>
  <si>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</si>
  <si>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</si>
  <si>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</si>
  <si>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</si>
  <si>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</si>
  <si>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</si>
  <si>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</si>
  <si>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</si>
  <si>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</si>
  <si>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</si>
  <si>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</si>
  <si>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</si>
  <si>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</si>
  <si>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</si>
  <si>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</si>
  <si>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</si>
  <si>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</si>
  <si>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</si>
  <si>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</si>
  <si>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</si>
  <si>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</si>
  <si>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</si>
  <si>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</si>
  <si>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</si>
  <si>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</si>
  <si>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</si>
  <si>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</si>
  <si>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</si>
  <si>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</si>
  <si>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</si>
  <si>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</si>
  <si>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</si>
  <si>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</si>
  <si>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</si>
  <si>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</si>
  <si>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</si>
  <si>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</si>
  <si>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</si>
  <si>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</si>
  <si>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</si>
  <si>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</si>
  <si>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</si>
  <si>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</si>
  <si>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</si>
  <si>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</si>
  <si>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</si>
  <si>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</si>
  <si>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</si>
  <si>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</si>
  <si>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</si>
  <si>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</si>
  <si>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</si>
  <si>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</si>
  <si>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</si>
  <si>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</si>
  <si>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</si>
  <si>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</si>
  <si>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</si>
  <si>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</si>
  <si>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</si>
  <si>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</si>
  <si>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</si>
  <si>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</si>
  <si>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</si>
  <si>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</si>
  <si>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</si>
  <si>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</si>
  <si>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</si>
  <si>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</si>
  <si>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</si>
  <si>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</si>
  <si>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</si>
  <si>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</si>
  <si>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</si>
  <si>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</si>
  <si>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</si>
  <si>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</si>
  <si>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</si>
  <si>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</si>
  <si>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</si>
  <si>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</si>
  <si>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</si>
  <si>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</si>
  <si>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</si>
  <si>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</si>
  <si>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</si>
  <si>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</si>
  <si>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</si>
  <si>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</si>
  <si>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</si>
  <si>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</si>
  <si>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</si>
  <si>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</si>
  <si>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</si>
  <si>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</si>
  <si>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</si>
  <si>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</si>
  <si>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</si>
  <si>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</si>
  <si>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</si>
  <si>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</si>
  <si>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</si>
  <si>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</si>
  <si>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</si>
  <si>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</si>
  <si>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</si>
  <si>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</si>
  <si>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</si>
  <si>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</si>
  <si>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</si>
  <si>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</si>
  <si>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</si>
  <si>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</si>
  <si>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</si>
  <si>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</si>
  <si>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</si>
  <si>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</si>
  <si>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</si>
  <si>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</si>
  <si>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</si>
  <si>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</si>
  <si>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</si>
  <si>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</si>
  <si>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</si>
  <si>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</si>
  <si>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</si>
  <si>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</si>
  <si>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</si>
  <si>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</si>
  <si>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</si>
  <si>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</si>
  <si>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</si>
  <si>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</si>
  <si>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</si>
  <si>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</si>
  <si>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</si>
  <si>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</si>
  <si>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</si>
  <si>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</si>
  <si>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</si>
  <si>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</si>
  <si>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</si>
  <si>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</si>
  <si>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</si>
  <si>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</si>
  <si>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</si>
  <si>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</si>
  <si>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</si>
  <si>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</si>
  <si>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</si>
  <si>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</si>
  <si>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</si>
  <si>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</si>
  <si>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</si>
  <si>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</si>
  <si>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</si>
  <si>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</si>
  <si>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</si>
  <si>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</si>
  <si>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</si>
  <si>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</si>
  <si>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</si>
  <si>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</si>
  <si>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</si>
  <si>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</si>
  <si>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</si>
  <si>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</si>
  <si>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</si>
  <si>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</si>
  <si>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</si>
  <si>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</si>
  <si>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</si>
  <si>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</si>
  <si>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</si>
  <si>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</si>
  <si>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</si>
  <si>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</si>
  <si>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</si>
  <si>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</si>
  <si>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</si>
  <si>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</si>
  <si>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</si>
  <si>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</si>
  <si>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</si>
  <si>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</si>
  <si>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</si>
  <si>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</si>
  <si>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</si>
  <si>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</si>
  <si>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</si>
  <si>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</si>
  <si>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</si>
  <si>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</si>
  <si>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</si>
  <si>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</si>
  <si>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</si>
  <si>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</si>
  <si>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</si>
  <si>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</si>
  <si>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</si>
  <si>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</si>
  <si>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</si>
  <si>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</si>
  <si>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</si>
  <si>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</si>
  <si>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</si>
  <si>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</si>
  <si>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</si>
  <si>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</si>
  <si>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</si>
  <si>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</si>
  <si>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</si>
  <si>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</si>
  <si>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</si>
  <si>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</si>
  <si>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</si>
  <si>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</si>
  <si>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</si>
  <si>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</si>
  <si>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</si>
  <si>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</si>
  <si>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</si>
  <si>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</si>
  <si>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</si>
  <si>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</si>
  <si>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</si>
  <si>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</si>
  <si>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</si>
  <si>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</si>
  <si>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</si>
  <si>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</si>
  <si>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</si>
  <si>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</si>
  <si>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</si>
  <si>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</si>
  <si>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</si>
  <si>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</si>
  <si>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</si>
  <si>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</si>
  <si>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</si>
  <si>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</si>
  <si>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</si>
  <si>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</si>
  <si>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</si>
  <si>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</si>
  <si>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</si>
  <si>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</si>
  <si>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</si>
  <si>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</si>
  <si>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</si>
  <si>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</si>
  <si>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</si>
  <si>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</si>
  <si>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</si>
  <si>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</si>
  <si>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</si>
  <si>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</si>
  <si>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</si>
  <si>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</si>
  <si>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</si>
  <si>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</si>
  <si>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</si>
  <si>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</si>
  <si>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</si>
  <si>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</si>
  <si>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</si>
  <si>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</si>
  <si>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</si>
  <si>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</si>
  <si>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</si>
  <si>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</si>
  <si>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</si>
  <si>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</si>
  <si>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</si>
  <si>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</si>
  <si>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</si>
  <si>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</si>
  <si>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</si>
  <si>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</si>
  <si>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</si>
  <si>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</si>
  <si>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</si>
  <si>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</si>
  <si>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</si>
  <si>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</si>
  <si>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</si>
  <si>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</si>
  <si>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</si>
  <si>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</si>
  <si>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</si>
  <si>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</si>
  <si>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</si>
  <si>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</si>
  <si>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</si>
  <si>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</si>
  <si>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</si>
  <si>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</si>
  <si>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</si>
  <si>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</si>
  <si>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</si>
  <si>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</si>
  <si>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</si>
  <si>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</si>
  <si>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</si>
  <si>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</si>
  <si>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</si>
  <si>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</si>
  <si>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</si>
  <si>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</si>
  <si>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</si>
  <si>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</si>
  <si>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</si>
  <si>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</si>
  <si>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</si>
  <si>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</si>
  <si>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</si>
  <si>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</si>
  <si>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</si>
  <si>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</si>
  <si>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</si>
  <si>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</si>
  <si>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</si>
  <si>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</si>
  <si>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</si>
  <si>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</si>
  <si>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</si>
  <si>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</si>
  <si>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</si>
  <si>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</si>
  <si>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</si>
  <si>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</si>
  <si>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</si>
  <si>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</si>
  <si>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</si>
  <si>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</si>
  <si>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</si>
  <si>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</si>
  <si>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</si>
  <si>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</si>
  <si>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</si>
  <si>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</si>
  <si>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</si>
  <si>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</si>
  <si>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</si>
  <si>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</si>
  <si>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</si>
  <si>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</si>
  <si>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</si>
  <si>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</si>
  <si>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</si>
  <si>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</si>
  <si>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</si>
  <si>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</si>
  <si>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</si>
  <si>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</si>
  <si>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</si>
  <si>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</si>
  <si>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</si>
  <si>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</si>
  <si>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</si>
  <si>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</si>
  <si>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</si>
  <si>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</si>
  <si>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</si>
  <si>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</si>
  <si>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</si>
  <si>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</si>
  <si>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</si>
  <si>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</si>
  <si>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</si>
  <si>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</si>
  <si>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</si>
  <si>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</si>
  <si>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</si>
  <si>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</si>
  <si>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</si>
  <si>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</si>
  <si>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</si>
  <si>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</si>
  <si>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</si>
  <si>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</si>
  <si>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</si>
  <si>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</si>
  <si>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</si>
  <si>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</si>
  <si>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</si>
  <si>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</si>
  <si>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</si>
  <si>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</si>
  <si>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</si>
  <si>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</si>
  <si>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</si>
  <si>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</si>
  <si>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</si>
  <si>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</si>
  <si>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</si>
  <si>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</si>
  <si>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</si>
  <si>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</si>
  <si>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</si>
  <si>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</si>
  <si>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</si>
  <si>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</si>
  <si>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</si>
  <si>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</si>
  <si>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</si>
  <si>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</si>
  <si>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</si>
  <si>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</si>
  <si>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</si>
  <si>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</si>
  <si>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</si>
  <si>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</si>
  <si>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</si>
  <si>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</si>
  <si>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</si>
  <si>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</si>
  <si>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</si>
  <si>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</si>
  <si>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</si>
  <si>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</si>
  <si>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</si>
  <si>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</si>
  <si>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</si>
  <si>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</si>
  <si>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</si>
  <si>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</si>
  <si>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</si>
  <si>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</si>
  <si>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</si>
  <si>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</si>
  <si>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</si>
  <si>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</si>
  <si>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</si>
  <si>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</si>
  <si>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</si>
  <si>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</si>
  <si>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</si>
  <si>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</si>
  <si>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</si>
  <si>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</si>
  <si>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</si>
  <si>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</si>
  <si>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</si>
  <si>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</si>
  <si>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</si>
  <si>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</si>
  <si>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</si>
  <si>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</si>
  <si>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</si>
  <si>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</si>
  <si>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</si>
  <si>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</si>
  <si>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</si>
  <si>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</si>
  <si>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</si>
  <si>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</si>
  <si>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</si>
  <si>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</si>
  <si>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</si>
  <si>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</si>
  <si>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</si>
  <si>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</si>
  <si>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</si>
  <si>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</si>
  <si>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</si>
  <si>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</si>
  <si>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</si>
  <si>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</si>
  <si>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</si>
  <si>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</si>
  <si>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</si>
  <si>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</si>
  <si>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</si>
  <si>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</si>
  <si>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</si>
  <si>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</si>
  <si>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</si>
  <si>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</si>
  <si>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</si>
  <si>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</si>
  <si>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</si>
  <si>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</si>
  <si>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</si>
  <si>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</si>
  <si>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</si>
  <si>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</si>
  <si>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</si>
  <si>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</si>
  <si>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</si>
  <si>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</si>
  <si>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</si>
  <si>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</si>
  <si>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</si>
  <si>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</si>
  <si>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</si>
  <si>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</si>
  <si>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</si>
  <si>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</si>
  <si>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</si>
  <si>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</si>
  <si>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</si>
  <si>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</si>
  <si>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</si>
  <si>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</si>
  <si>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</si>
  <si>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</si>
  <si>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</si>
  <si>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</si>
  <si>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</si>
  <si>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</si>
  <si>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</si>
  <si>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</si>
  <si>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</si>
  <si>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</si>
  <si>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</si>
  <si>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</si>
  <si>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</si>
  <si>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</si>
  <si>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</si>
  <si>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</si>
  <si>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</si>
  <si>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</si>
  <si>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</si>
  <si>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</si>
  <si>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</si>
  <si>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</si>
  <si>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</si>
  <si>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</si>
  <si>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</si>
  <si>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</si>
  <si>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</si>
  <si>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</si>
  <si>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</si>
  <si>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</si>
  <si>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</si>
  <si>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</si>
  <si>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</si>
  <si>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</si>
  <si>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</si>
  <si>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</si>
  <si>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</si>
  <si>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</si>
  <si>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</si>
  <si>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</si>
  <si>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</si>
  <si>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</si>
  <si>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</si>
  <si>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</si>
  <si>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</si>
  <si>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</si>
  <si>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</si>
  <si>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</si>
  <si>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</si>
  <si>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</si>
  <si>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</si>
  <si>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</si>
  <si>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</si>
  <si>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</si>
  <si>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</si>
  <si>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</si>
  <si>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</si>
  <si>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</si>
  <si>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</si>
  <si>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</si>
  <si>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</si>
  <si>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</si>
  <si>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</si>
  <si>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</si>
  <si>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</si>
  <si>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</si>
  <si>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</si>
  <si>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</si>
  <si>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</si>
  <si>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</si>
  <si>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</si>
  <si>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</si>
  <si>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</si>
  <si>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</si>
  <si>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</si>
  <si>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</si>
  <si>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</si>
  <si>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</si>
  <si>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</si>
  <si>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</si>
  <si>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</si>
  <si>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</si>
  <si>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</si>
  <si>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</si>
  <si>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</si>
  <si>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</si>
  <si>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</si>
  <si>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</si>
  <si>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</si>
  <si>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</si>
  <si>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</si>
  <si>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</si>
  <si>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</si>
  <si>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</si>
  <si>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</si>
  <si>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</si>
  <si>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</si>
  <si>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</si>
  <si>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</si>
  <si>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</si>
  <si>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</si>
  <si>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</si>
  <si>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</si>
  <si>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</si>
  <si>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</si>
  <si>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</si>
  <si>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</si>
  <si>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</si>
  <si>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</si>
  <si>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</si>
  <si>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</si>
  <si>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</si>
  <si>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</si>
  <si>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</si>
  <si>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</si>
  <si>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</si>
  <si>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</si>
  <si>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</si>
  <si>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</si>
  <si>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</si>
  <si>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</si>
  <si>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</si>
  <si>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</si>
  <si>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</si>
  <si>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</si>
  <si>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</si>
  <si>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</si>
  <si>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</si>
  <si>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</si>
  <si>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</si>
  <si>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</si>
  <si>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</si>
  <si>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</si>
  <si>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</si>
  <si>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</si>
  <si>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</si>
  <si>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</si>
  <si>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</si>
  <si>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</si>
  <si>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</si>
  <si>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</si>
  <si>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</si>
  <si>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</si>
  <si>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</si>
  <si>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</si>
  <si>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</si>
  <si>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</si>
  <si>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</si>
  <si>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</si>
  <si>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</si>
  <si>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</si>
  <si>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</si>
  <si>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</si>
  <si>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</si>
  <si>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</si>
  <si>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</si>
  <si>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</si>
  <si>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</si>
  <si>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</si>
  <si>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</si>
  <si>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</si>
  <si>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</si>
  <si>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</si>
  <si>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</si>
  <si>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</si>
  <si>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</si>
  <si>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</si>
  <si>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</si>
  <si>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</si>
  <si>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</si>
  <si>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</si>
  <si>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</si>
  <si>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</si>
  <si>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</si>
  <si>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</si>
  <si>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</si>
  <si>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</si>
  <si>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</si>
  <si>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</si>
  <si>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</si>
  <si>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</si>
  <si>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</si>
  <si>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</si>
  <si>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</si>
  <si>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</si>
  <si>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</si>
  <si>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</si>
  <si>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</si>
  <si>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</si>
  <si>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</si>
  <si>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</si>
  <si>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</si>
  <si>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</si>
  <si>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</si>
  <si>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</si>
  <si>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</si>
  <si>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</si>
  <si>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</si>
  <si>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</si>
  <si>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</si>
  <si>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</si>
  <si>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</si>
  <si>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</si>
  <si>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</si>
  <si>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</si>
  <si>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</si>
  <si>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</si>
  <si>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</si>
  <si>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</si>
  <si>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</si>
  <si>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</si>
  <si>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</si>
  <si>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</si>
  <si>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</si>
  <si>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</si>
  <si>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</si>
  <si>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</si>
  <si>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</si>
  <si>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</si>
  <si>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</si>
  <si>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</si>
  <si>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</si>
  <si>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</si>
  <si>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</si>
  <si>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</si>
  <si>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</si>
  <si>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</si>
  <si>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</si>
  <si>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</si>
  <si>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</si>
  <si>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</si>
  <si>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</si>
  <si>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</si>
  <si>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</si>
  <si>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</si>
  <si>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</si>
  <si>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</si>
  <si>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</si>
  <si>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</si>
  <si>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</si>
  <si>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</si>
  <si>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</si>
  <si>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</si>
  <si>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</si>
  <si>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</si>
  <si>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</si>
  <si>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</si>
  <si>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</si>
  <si>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</si>
  <si>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</si>
  <si>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</si>
  <si>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</si>
  <si>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</si>
  <si>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</si>
  <si>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</si>
  <si>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</si>
  <si>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</si>
  <si>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</si>
  <si>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</si>
  <si>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</si>
  <si>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</si>
  <si>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</si>
  <si>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</si>
  <si>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</si>
  <si>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</si>
  <si>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</si>
  <si>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</si>
  <si>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</si>
  <si>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</si>
  <si>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</si>
  <si>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</si>
  <si>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</si>
  <si>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</si>
  <si>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</si>
  <si>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</si>
  <si>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</si>
  <si>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</si>
  <si>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</si>
  <si>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</si>
  <si>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</si>
  <si>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</si>
  <si>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</si>
  <si>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</si>
  <si>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</si>
  <si>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</si>
  <si>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</si>
  <si>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</si>
  <si>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</si>
  <si>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</si>
  <si>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</si>
  <si>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</si>
  <si>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</si>
  <si>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</si>
  <si>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</si>
  <si>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</si>
  <si>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</si>
  <si>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</si>
  <si>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</si>
  <si>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</si>
  <si>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</si>
  <si>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</si>
  <si>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</si>
  <si>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</si>
  <si>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</si>
  <si>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</si>
  <si>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</si>
  <si>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</si>
  <si>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</si>
  <si>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</si>
  <si>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</si>
  <si>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</si>
  <si>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</si>
  <si>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</si>
  <si>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</si>
  <si>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</si>
  <si>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</si>
  <si>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</si>
  <si>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</si>
  <si>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</si>
  <si>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</si>
  <si>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</si>
  <si>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</si>
  <si>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</si>
  <si>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</si>
  <si>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</si>
  <si>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</si>
  <si>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</si>
  <si>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</si>
  <si>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</si>
  <si>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</si>
  <si>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</si>
  <si>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</si>
  <si>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</si>
  <si>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</si>
  <si>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</si>
  <si>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</si>
  <si>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</si>
  <si>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</si>
  <si>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</si>
  <si>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</si>
  <si>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</si>
  <si>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</si>
  <si>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</si>
  <si>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</si>
  <si>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</si>
  <si>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</si>
  <si>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</si>
  <si>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</si>
  <si>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</si>
  <si>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</si>
  <si>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</si>
  <si>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</si>
  <si>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</si>
  <si>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</si>
  <si>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</si>
  <si>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</si>
  <si>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</si>
  <si>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</si>
  <si>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</si>
  <si>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</si>
  <si>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</si>
  <si>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</si>
  <si>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</si>
  <si>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</si>
  <si>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</si>
  <si>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</si>
  <si>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</si>
  <si>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</si>
  <si>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</si>
  <si>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</si>
  <si>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</si>
  <si>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</si>
  <si>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</si>
  <si>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</si>
  <si>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</si>
  <si>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</si>
  <si>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</si>
  <si>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</si>
  <si>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</si>
  <si>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</si>
  <si>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</si>
  <si>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</si>
  <si>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</si>
  <si>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</si>
  <si>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</si>
  <si>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</si>
  <si>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</si>
  <si>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</si>
  <si>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</si>
  <si>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</si>
  <si>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</si>
  <si>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</si>
  <si>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</si>
  <si>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</si>
  <si>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</si>
  <si>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</si>
  <si>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</si>
  <si>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</si>
  <si>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</si>
  <si>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</si>
  <si>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</si>
  <si>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</si>
  <si>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</si>
  <si>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</si>
  <si>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</si>
  <si>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</si>
  <si>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</si>
  <si>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</si>
  <si>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</si>
  <si>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</si>
  <si>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</si>
  <si>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</si>
  <si>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</si>
  <si>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</si>
  <si>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</si>
  <si>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</si>
  <si>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</si>
  <si>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</si>
  <si>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</si>
  <si>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</si>
  <si>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</si>
  <si>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</si>
  <si>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</si>
  <si>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</si>
  <si>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</si>
  <si>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</si>
  <si>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</si>
  <si>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</si>
  <si>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</si>
  <si>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</si>
  <si>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</si>
  <si>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</si>
  <si>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</si>
  <si>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</si>
  <si>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</si>
  <si>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</si>
  <si>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</si>
  <si>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</si>
  <si>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</si>
  <si>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</si>
  <si>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</si>
  <si>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</si>
  <si>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</si>
  <si>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</si>
  <si>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</si>
  <si>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</si>
  <si>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</si>
  <si>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</si>
  <si>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</si>
  <si>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</si>
  <si>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</si>
  <si>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</si>
  <si>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</si>
  <si>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</si>
  <si>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</si>
  <si>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</si>
  <si>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</si>
  <si>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</si>
  <si>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</si>
  <si>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</si>
  <si>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</si>
  <si>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</si>
  <si>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</si>
  <si>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</si>
  <si>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</si>
  <si>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</si>
  <si>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</si>
  <si>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</si>
  <si>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</si>
  <si>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</si>
  <si>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</si>
  <si>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</si>
  <si>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</si>
  <si>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</si>
  <si>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</si>
  <si>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</si>
  <si>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</si>
  <si>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</si>
  <si>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</si>
  <si>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</si>
  <si>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</si>
  <si>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</si>
  <si>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</si>
  <si>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</si>
  <si>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</si>
  <si>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</si>
  <si>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</si>
  <si>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</si>
  <si>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</si>
  <si>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</si>
  <si>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</si>
  <si>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</si>
  <si>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</si>
  <si>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</si>
  <si>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</si>
  <si>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</si>
  <si>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</si>
  <si>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</si>
  <si>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</si>
  <si>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</si>
  <si>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</si>
  <si>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</si>
  <si>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</si>
  <si>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</si>
  <si>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</si>
  <si>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</si>
  <si>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</si>
  <si>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</si>
  <si>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</si>
  <si>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</si>
  <si>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</si>
  <si>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</si>
  <si>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</si>
  <si>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</si>
  <si>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</si>
  <si>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</si>
  <si>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</si>
  <si>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</si>
  <si>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</si>
  <si>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</si>
  <si>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</si>
  <si>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</si>
  <si>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</si>
  <si>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</si>
  <si>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</si>
  <si>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</si>
  <si>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</si>
  <si>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</si>
  <si>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</si>
  <si>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</si>
  <si>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</si>
  <si>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</si>
  <si>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</si>
  <si>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</si>
  <si>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</si>
  <si>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</si>
  <si>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</si>
  <si>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</si>
  <si>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</si>
  <si>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</si>
  <si>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</si>
  <si>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</si>
  <si>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</si>
  <si>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</si>
  <si>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</si>
  <si>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</si>
  <si>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</si>
  <si>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</si>
  <si>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</si>
  <si>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</si>
  <si>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</si>
  <si>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</si>
  <si>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</si>
  <si>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</si>
  <si>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</si>
  <si>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</si>
  <si>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</si>
  <si>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</si>
  <si>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</si>
  <si>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</si>
  <si>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</si>
  <si>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</si>
  <si>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</si>
  <si>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</si>
  <si>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</si>
  <si>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</si>
  <si>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</si>
  <si>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</si>
  <si>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</si>
  <si>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</si>
  <si>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</si>
  <si>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</si>
  <si>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</si>
  <si>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</si>
  <si>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</si>
  <si>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</si>
  <si>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</si>
  <si>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</si>
  <si>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</si>
  <si>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</si>
  <si>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</si>
  <si>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</si>
  <si>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</si>
  <si>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</si>
  <si>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</si>
  <si>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</si>
  <si>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</si>
  <si>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</si>
  <si>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</si>
  <si>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</si>
  <si>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</si>
  <si>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</si>
  <si>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</si>
  <si>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</si>
  <si>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</si>
  <si>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</si>
  <si>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</si>
  <si>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</si>
  <si>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</si>
  <si>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</si>
  <si>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</si>
  <si>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</si>
  <si>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</si>
  <si>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</si>
  <si>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</si>
  <si>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</si>
  <si>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</si>
  <si>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</si>
  <si>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</si>
  <si>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</si>
  <si>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</si>
  <si>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</si>
  <si>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</si>
  <si>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</si>
  <si>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</si>
  <si>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</si>
  <si>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</si>
  <si>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</si>
  <si>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</si>
  <si>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</si>
  <si>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</si>
  <si>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</si>
  <si>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</si>
  <si>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</si>
  <si>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</si>
  <si>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</si>
  <si>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</si>
  <si>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</si>
  <si>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</si>
  <si>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</si>
  <si>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</si>
  <si>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</si>
  <si>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</si>
  <si>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</si>
  <si>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</si>
  <si>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</si>
  <si>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</si>
  <si>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</si>
  <si>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</si>
  <si>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</si>
  <si>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</si>
  <si>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</si>
  <si>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</si>
  <si>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</si>
  <si>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</si>
  <si>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</si>
  <si>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</si>
  <si>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</si>
  <si>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</si>
  <si>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</si>
  <si>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</si>
  <si>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</si>
  <si>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</si>
  <si>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</si>
  <si>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</si>
  <si>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</si>
  <si>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</si>
  <si>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</si>
  <si>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</si>
  <si>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</si>
  <si>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</si>
  <si>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</si>
  <si>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</si>
  <si>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</si>
  <si>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</si>
  <si>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</si>
  <si>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</si>
  <si>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</si>
  <si>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</si>
  <si>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</si>
  <si>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</si>
  <si>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</si>
  <si>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</si>
  <si>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</si>
  <si>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</si>
  <si>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</si>
  <si>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</si>
  <si>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</si>
  <si>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</si>
  <si>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</si>
  <si>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</si>
  <si>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</si>
  <si>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</si>
  <si>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</si>
  <si>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</si>
  <si>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</si>
  <si>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</si>
  <si>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</si>
  <si>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</si>
  <si>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</si>
  <si>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</si>
  <si>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</si>
  <si>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</si>
  <si>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</si>
  <si>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</si>
  <si>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</si>
  <si>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</si>
  <si>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</si>
  <si>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</si>
  <si>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</si>
  <si>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</si>
  <si>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</si>
  <si>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</si>
  <si>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</si>
  <si>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</si>
  <si>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</si>
  <si>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</si>
  <si>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</si>
  <si>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</si>
  <si>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</si>
  <si>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</si>
  <si>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</si>
  <si>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</si>
  <si>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</si>
  <si>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</si>
  <si>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</si>
  <si>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</si>
  <si>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</si>
  <si>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</si>
  <si>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</si>
  <si>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</si>
  <si>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</si>
  <si>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</si>
  <si>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</si>
  <si>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</si>
  <si>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</si>
  <si>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</si>
  <si>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</si>
  <si>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</si>
  <si>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</si>
  <si>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</si>
  <si>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</si>
  <si>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</si>
  <si>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</si>
  <si>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</si>
  <si>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</si>
  <si>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</si>
  <si>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</si>
  <si>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</si>
  <si>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</si>
  <si>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</si>
  <si>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</si>
  <si>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</si>
  <si>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</si>
  <si>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</si>
  <si>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</si>
  <si>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</si>
  <si>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</si>
  <si>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</si>
  <si>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</si>
  <si>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</si>
  <si>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</si>
  <si>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</si>
  <si>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</si>
  <si>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</si>
  <si>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</si>
  <si>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</si>
  <si>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</si>
  <si>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</si>
  <si>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</si>
  <si>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</si>
  <si>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</si>
  <si>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</si>
  <si>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</si>
  <si>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</si>
  <si>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</si>
  <si>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</si>
  <si>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</si>
  <si>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</si>
  <si>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</si>
  <si>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</si>
  <si>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</si>
  <si>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</si>
  <si>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</si>
  <si>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</si>
  <si>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</si>
  <si>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</si>
  <si>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</si>
  <si>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</si>
  <si>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</si>
  <si>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</si>
  <si>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</si>
  <si>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</si>
  <si>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</si>
  <si>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</si>
  <si>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</si>
  <si>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</si>
  <si>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</si>
  <si>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</si>
  <si>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</si>
  <si>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</si>
  <si>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</si>
  <si>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</si>
  <si>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</si>
  <si>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</si>
  <si>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</si>
  <si>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</si>
  <si>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</si>
  <si>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</si>
  <si>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</si>
  <si>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</si>
  <si>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</si>
  <si>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</si>
  <si>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</si>
  <si>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</si>
  <si>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</si>
  <si>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</si>
  <si>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</si>
  <si>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</si>
  <si>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</si>
  <si>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</si>
  <si>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</si>
  <si>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</si>
  <si>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</si>
  <si>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</si>
  <si>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</si>
  <si>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</si>
  <si>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</si>
  <si>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</si>
  <si>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</si>
  <si>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</si>
  <si>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</si>
  <si>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</si>
  <si>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</si>
  <si>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</si>
  <si>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</si>
  <si>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</si>
  <si>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</si>
  <si>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</si>
  <si>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</si>
  <si>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</si>
  <si>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</si>
  <si>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</si>
  <si>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</si>
  <si>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</si>
  <si>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</si>
  <si>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</si>
  <si>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</si>
  <si>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</si>
  <si>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</si>
  <si>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</si>
  <si>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</si>
  <si>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</si>
  <si>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</si>
  <si>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</si>
  <si>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</si>
  <si>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</si>
  <si>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</si>
  <si>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</si>
  <si>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</si>
  <si>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</si>
  <si>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</si>
  <si>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</si>
  <si>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</si>
  <si>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</si>
  <si>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</si>
  <si>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</si>
  <si>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</si>
  <si>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</si>
  <si>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</si>
  <si>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</si>
  <si>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</si>
  <si>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</si>
  <si>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</si>
  <si>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</si>
  <si>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</si>
  <si>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</si>
  <si>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</si>
  <si>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</si>
  <si>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</si>
  <si>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</si>
  <si>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</si>
  <si>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</si>
  <si>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</si>
  <si>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</si>
  <si>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</si>
  <si>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</si>
  <si>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</si>
  <si>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</si>
  <si>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</si>
  <si>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</si>
  <si>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</si>
  <si>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</si>
  <si>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</si>
  <si>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</si>
  <si>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</si>
  <si>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</si>
  <si>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</si>
  <si>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</si>
  <si>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</si>
  <si>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</si>
  <si>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</si>
  <si>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</si>
  <si>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</si>
  <si>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</si>
  <si>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</si>
  <si>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</si>
  <si>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</si>
  <si>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</si>
  <si>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</si>
  <si>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</si>
  <si>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</si>
  <si>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</si>
  <si>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</si>
  <si>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</si>
  <si>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</si>
  <si>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</si>
  <si>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</si>
  <si>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</si>
  <si>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</si>
  <si>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</si>
  <si>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</si>
  <si>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</si>
  <si>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</si>
  <si>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</si>
  <si>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</si>
  <si>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</si>
  <si>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</si>
  <si>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</si>
  <si>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</si>
  <si>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</si>
  <si>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</si>
  <si>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</si>
  <si>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</si>
  <si>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</si>
  <si>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</si>
  <si>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</si>
  <si>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</si>
  <si>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</si>
  <si>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</si>
  <si>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</si>
  <si>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</si>
  <si>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</si>
  <si>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</si>
  <si>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</si>
  <si>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</si>
  <si>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</si>
  <si>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</si>
  <si>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</si>
  <si>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</si>
  <si>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</si>
  <si>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</si>
  <si>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</si>
  <si>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</si>
  <si>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</si>
  <si>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</si>
  <si>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</si>
  <si>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</si>
  <si>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</si>
  <si>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</si>
  <si>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</si>
  <si>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</si>
  <si>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</si>
  <si>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</si>
  <si>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</si>
  <si>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</si>
  <si>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</si>
  <si>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</si>
  <si>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</si>
  <si>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</si>
  <si>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</si>
  <si>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</si>
  <si>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</si>
  <si>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</si>
  <si>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</si>
  <si>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</si>
  <si>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</si>
  <si>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</si>
  <si>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</si>
  <si>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</si>
  <si>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</si>
  <si>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</si>
  <si>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</si>
  <si>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</si>
  <si>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</si>
  <si>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</si>
  <si>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</si>
  <si>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</si>
  <si>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</si>
  <si>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</si>
  <si>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</si>
  <si>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</si>
  <si>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</si>
  <si>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</si>
  <si>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</si>
  <si>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</si>
  <si>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</si>
  <si>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</si>
  <si>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</si>
  <si>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</si>
  <si>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</si>
  <si>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</si>
  <si>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</si>
  <si>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</si>
  <si>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</si>
  <si>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</si>
  <si>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</si>
  <si>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</si>
  <si>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</si>
  <si>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</si>
  <si>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</si>
  <si>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</si>
  <si>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</si>
  <si>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</si>
  <si>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</si>
  <si>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</si>
  <si>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</si>
  <si>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</si>
  <si>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</si>
  <si>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</si>
  <si>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</si>
  <si>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</si>
  <si>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</si>
  <si>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</si>
  <si>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</si>
  <si>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</si>
  <si>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</si>
  <si>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</si>
  <si>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</si>
  <si>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</si>
  <si>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</si>
  <si>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</si>
  <si>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</si>
  <si>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</si>
  <si>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</si>
  <si>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</si>
  <si>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</si>
  <si>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</si>
  <si>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</si>
  <si>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</si>
  <si>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</si>
  <si>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</si>
  <si>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</si>
  <si>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</si>
  <si>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</si>
  <si>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</si>
  <si>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</si>
  <si>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</si>
  <si>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</si>
  <si>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</si>
  <si>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</si>
  <si>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</si>
  <si>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</si>
  <si>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</si>
  <si>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</si>
  <si>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</si>
  <si>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</si>
  <si>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</si>
  <si>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</si>
  <si>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</si>
  <si>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</si>
  <si>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</si>
  <si>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</si>
  <si>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</si>
  <si>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</si>
  <si>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</si>
  <si>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</si>
  <si>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</si>
  <si>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</si>
  <si>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</si>
  <si>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</si>
  <si>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</si>
  <si>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</si>
  <si>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</si>
  <si>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</si>
  <si>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</si>
  <si>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</si>
  <si>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</si>
  <si>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</si>
  <si>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</si>
  <si>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</si>
  <si>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</si>
  <si>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</si>
  <si>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</si>
  <si>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</si>
  <si>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</si>
  <si>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</si>
  <si>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</si>
  <si>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</si>
  <si>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</si>
  <si>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</si>
  <si>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</si>
  <si>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</si>
  <si>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</si>
  <si>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</si>
  <si>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</si>
  <si>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</si>
  <si>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</si>
  <si>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</si>
  <si>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</si>
  <si>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</si>
  <si>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</si>
  <si>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</si>
  <si>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</si>
  <si>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</si>
  <si>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</si>
  <si>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</si>
  <si>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</si>
  <si>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</si>
  <si>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</si>
  <si>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</si>
  <si>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</si>
  <si>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</si>
  <si>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</si>
  <si>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</si>
  <si>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</si>
  <si>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</si>
  <si>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</si>
  <si>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</si>
  <si>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</si>
  <si>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</si>
  <si>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</si>
  <si>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</si>
  <si>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</si>
  <si>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</si>
  <si>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</si>
  <si>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</si>
  <si>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</si>
  <si>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</si>
  <si>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</si>
  <si>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</si>
  <si>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</si>
  <si>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</si>
  <si>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</si>
  <si>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</si>
  <si>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</si>
  <si>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</si>
  <si>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</si>
  <si>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</si>
  <si>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</si>
  <si>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</si>
  <si>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</si>
  <si>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</si>
  <si>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</si>
  <si>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</si>
  <si>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</si>
  <si>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</si>
  <si>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</si>
  <si>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</si>
  <si>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</si>
  <si>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</si>
  <si>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</si>
  <si>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</si>
  <si>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</si>
  <si>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</si>
  <si>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</si>
  <si>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</si>
  <si>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</si>
  <si>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</si>
  <si>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</si>
  <si>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</si>
  <si>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</si>
  <si>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</si>
  <si>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</si>
  <si>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</si>
  <si>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</si>
  <si>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</si>
  <si>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</si>
  <si>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</si>
  <si>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</si>
  <si>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</si>
  <si>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</si>
  <si>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</si>
  <si>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</si>
  <si>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</si>
  <si>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</si>
  <si>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</si>
  <si>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</si>
  <si>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</si>
  <si>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</si>
  <si>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</si>
  <si>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</si>
  <si>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</si>
  <si>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</si>
  <si>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</si>
  <si>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</si>
  <si>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</si>
  <si>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</si>
  <si>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</si>
  <si>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</si>
  <si>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</si>
  <si>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</si>
  <si>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</si>
  <si>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</si>
  <si>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</si>
  <si>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</si>
  <si>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</si>
  <si>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</si>
  <si>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</si>
  <si>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</si>
  <si>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</si>
  <si>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</si>
  <si>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</si>
  <si>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</si>
  <si>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</si>
  <si>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</si>
  <si>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</si>
  <si>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</si>
  <si>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</si>
  <si>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</si>
  <si>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</si>
  <si>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</si>
  <si>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</si>
  <si>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</si>
  <si>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</si>
  <si>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</si>
  <si>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</si>
  <si>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</si>
  <si>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</si>
  <si>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</si>
  <si>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</si>
  <si>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</si>
  <si>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</si>
  <si>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</si>
  <si>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</si>
  <si>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</si>
  <si>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</si>
  <si>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</si>
  <si>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</si>
  <si>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</si>
  <si>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</si>
  <si>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</si>
  <si>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</si>
  <si>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</si>
  <si>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</si>
  <si>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</si>
  <si>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</si>
  <si>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</si>
  <si>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</si>
  <si>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</si>
  <si>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</si>
  <si>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</si>
  <si>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</si>
  <si>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</si>
  <si>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</si>
  <si>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</si>
  <si>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</si>
  <si>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</si>
  <si>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</si>
  <si>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</si>
  <si>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</si>
  <si>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</si>
  <si>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</si>
  <si>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</si>
  <si>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</si>
  <si>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</si>
  <si>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</si>
  <si>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</si>
  <si>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</si>
  <si>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</si>
  <si>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</si>
  <si>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</si>
  <si>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</si>
  <si>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</si>
  <si>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</si>
  <si>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</si>
  <si>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</si>
  <si>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</si>
  <si>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</si>
  <si>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</si>
  <si>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</si>
  <si>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</si>
  <si>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</si>
  <si>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</si>
  <si>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</si>
  <si>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</si>
  <si>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</si>
  <si>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</si>
  <si>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</si>
  <si>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</si>
  <si>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</si>
  <si>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</si>
  <si>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</si>
  <si>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</si>
  <si>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</si>
  <si>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</si>
  <si>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</si>
  <si>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</si>
  <si>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</si>
  <si>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</si>
  <si>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</si>
  <si>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</si>
  <si>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</si>
  <si>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</si>
  <si>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</si>
  <si>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</si>
  <si>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</si>
  <si>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</si>
  <si>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</si>
  <si>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</si>
  <si>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</si>
  <si>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</si>
  <si>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</si>
  <si>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</si>
  <si>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</si>
  <si>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</si>
  <si>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</si>
  <si>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</si>
  <si>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</si>
  <si>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</si>
  <si>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</si>
  <si>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</si>
  <si>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</si>
  <si>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</si>
  <si>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</si>
  <si>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</si>
  <si>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</si>
  <si>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</si>
  <si>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</si>
  <si>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</si>
  <si>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</si>
  <si>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</si>
  <si>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</si>
  <si>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</si>
  <si>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</si>
  <si>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</si>
  <si>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</si>
  <si>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</si>
  <si>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</si>
  <si>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</si>
  <si>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</si>
  <si>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</si>
  <si>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</si>
  <si>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</si>
  <si>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</si>
  <si>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</si>
  <si>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</si>
  <si>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</si>
  <si>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</si>
  <si>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</si>
  <si>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</si>
  <si>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</si>
  <si>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</si>
  <si>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</si>
  <si>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</si>
  <si>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</si>
  <si>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</si>
  <si>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</si>
  <si>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</si>
  <si>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</si>
  <si>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</si>
  <si>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</si>
  <si>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</si>
  <si>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</si>
  <si>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</si>
  <si>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</si>
  <si>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</si>
  <si>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</si>
  <si>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</si>
  <si>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</si>
  <si>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</si>
  <si>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</si>
  <si>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</si>
  <si>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</si>
  <si>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</si>
  <si>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</si>
  <si>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</si>
  <si>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</si>
  <si>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</si>
  <si>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</si>
  <si>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</si>
  <si>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</si>
  <si>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</si>
  <si>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</si>
  <si>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</si>
  <si>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</si>
  <si>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</si>
  <si>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</si>
  <si>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</si>
  <si>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</si>
  <si>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</si>
  <si>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</si>
  <si>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</si>
  <si>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</si>
  <si>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</si>
  <si>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</si>
  <si>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</si>
  <si>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</si>
  <si>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</si>
  <si>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</si>
  <si>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</si>
  <si>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</si>
  <si>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</si>
  <si>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</si>
  <si>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</si>
  <si>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</si>
  <si>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</si>
  <si>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</si>
  <si>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</si>
  <si>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</si>
  <si>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</si>
  <si>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</si>
  <si>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</si>
  <si>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</si>
  <si>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</si>
  <si>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</si>
  <si>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</si>
  <si>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</si>
  <si>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</si>
  <si>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</si>
  <si>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</si>
  <si>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</si>
  <si>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</si>
  <si>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</si>
  <si>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</si>
  <si>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</si>
  <si>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</si>
  <si>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</si>
  <si>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</si>
  <si>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</si>
  <si>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</si>
  <si>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</si>
  <si>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</si>
  <si>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</si>
  <si>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</si>
  <si>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</si>
  <si>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</si>
  <si>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</si>
  <si>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</si>
  <si>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</si>
  <si>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</si>
  <si>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</si>
  <si>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</si>
  <si>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</si>
  <si>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</si>
  <si>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</si>
  <si>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</si>
  <si>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</si>
  <si>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</si>
  <si>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</si>
  <si>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</si>
  <si>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</si>
  <si>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</si>
  <si>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</si>
  <si>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</si>
  <si>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</si>
  <si>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</si>
  <si>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</si>
  <si>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</si>
  <si>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</si>
  <si>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</si>
  <si>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</si>
  <si>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</si>
  <si>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</si>
  <si>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</si>
  <si>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</si>
  <si>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</si>
  <si>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</si>
  <si>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</si>
  <si>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</si>
  <si>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</si>
  <si>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</si>
  <si>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</si>
  <si>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</si>
  <si>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</si>
  <si>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</si>
  <si>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</si>
  <si>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</si>
  <si>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</si>
  <si>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</si>
  <si>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</si>
  <si>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</si>
  <si>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</si>
  <si>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</si>
  <si>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</si>
  <si>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</si>
  <si>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</si>
  <si>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</si>
  <si>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</si>
  <si>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</si>
  <si>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</si>
  <si>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</si>
  <si>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</si>
  <si>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</si>
  <si>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</si>
  <si>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</si>
  <si>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</si>
  <si>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</si>
  <si>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</si>
  <si>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</si>
  <si>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</si>
  <si>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</si>
  <si>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</si>
  <si>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</si>
  <si>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</si>
  <si>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</si>
  <si>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</si>
  <si>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</si>
  <si>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</si>
  <si>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</si>
  <si>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</si>
  <si>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</si>
  <si>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</si>
  <si>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</si>
  <si>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</si>
  <si>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</si>
  <si>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</si>
  <si>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</si>
  <si>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</si>
  <si>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</si>
  <si>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</si>
  <si>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</si>
  <si>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</si>
  <si>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</si>
  <si>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</si>
  <si>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</si>
  <si>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</si>
  <si>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</si>
  <si>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</si>
  <si>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</si>
  <si>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</si>
  <si>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</si>
  <si>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</si>
  <si>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</si>
  <si>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</si>
  <si>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</si>
  <si>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</si>
  <si>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</si>
  <si>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</si>
  <si>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</si>
  <si>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</si>
  <si>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</si>
  <si>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</si>
  <si>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</si>
  <si>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</si>
  <si>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</si>
  <si>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</si>
  <si>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</si>
  <si>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</si>
  <si>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</si>
  <si>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</si>
  <si>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</si>
  <si>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</si>
  <si>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</si>
  <si>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</si>
  <si>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</si>
  <si>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</si>
  <si>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</si>
  <si>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</si>
  <si>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</si>
  <si>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</si>
  <si>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</si>
  <si>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</si>
  <si>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</si>
  <si>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</si>
  <si>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</si>
  <si>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</si>
  <si>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</si>
  <si>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</si>
  <si>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</si>
  <si>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</si>
  <si>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</si>
  <si>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</si>
  <si>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</si>
  <si>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</si>
  <si>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</si>
  <si>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</si>
  <si>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</si>
  <si>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</si>
  <si>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</si>
  <si>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</si>
  <si>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</si>
  <si>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</si>
  <si>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</si>
  <si>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</si>
  <si>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</si>
  <si>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</si>
  <si>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</si>
  <si>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</si>
  <si>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</si>
  <si>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</si>
  <si>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</si>
  <si>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</si>
  <si>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</si>
  <si>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</si>
  <si>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</si>
  <si>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</si>
  <si>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</si>
  <si>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</si>
  <si>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</si>
  <si>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</si>
  <si>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</si>
  <si>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</si>
  <si>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</si>
  <si>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</si>
  <si>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</si>
  <si>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</si>
  <si>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</si>
  <si>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</si>
  <si>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</si>
  <si>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</si>
  <si>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</si>
  <si>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</si>
  <si>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</si>
  <si>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</si>
  <si>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</si>
  <si>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</si>
  <si>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</si>
  <si>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</si>
  <si>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</si>
  <si>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</si>
  <si>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</si>
  <si>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</si>
  <si>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</si>
  <si>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</si>
  <si>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</si>
  <si>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</si>
  <si>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</si>
  <si>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</si>
  <si>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</si>
  <si>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</si>
  <si>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</si>
  <si>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</si>
  <si>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</si>
  <si>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</si>
  <si>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</si>
  <si>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</si>
  <si>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</si>
  <si>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</si>
  <si>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</si>
  <si>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</si>
  <si>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</si>
  <si>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</si>
  <si>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</si>
  <si>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</si>
  <si>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</si>
  <si>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</si>
  <si>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</si>
  <si>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</si>
  <si>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</si>
  <si>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</si>
  <si>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</si>
  <si>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</si>
  <si>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</si>
  <si>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</si>
  <si>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</si>
  <si>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</si>
  <si>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</si>
  <si>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</si>
  <si>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</si>
  <si>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</si>
  <si>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</si>
  <si>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</si>
  <si>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</si>
  <si>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</si>
  <si>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</si>
  <si>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</si>
  <si>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</si>
  <si>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</si>
  <si>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</si>
  <si>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</si>
  <si>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</si>
  <si>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</si>
  <si>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</si>
  <si>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</si>
  <si>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</si>
  <si>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</si>
  <si>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</si>
  <si>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</si>
  <si>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</si>
  <si>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</si>
  <si>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</si>
  <si>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</si>
  <si>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</si>
  <si>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</si>
  <si>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</si>
  <si>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</si>
  <si>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</si>
  <si>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</si>
  <si>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</si>
  <si>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</si>
  <si>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</si>
  <si>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</si>
  <si>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</si>
  <si>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</si>
  <si>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</si>
  <si>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</si>
  <si>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</si>
  <si>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</si>
  <si>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</si>
  <si>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</si>
  <si>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</si>
  <si>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</si>
  <si>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</si>
  <si>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</si>
  <si>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</si>
  <si>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</si>
  <si>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</si>
  <si>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</si>
  <si>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</si>
  <si>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</si>
  <si>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</si>
  <si>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</si>
  <si>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</si>
  <si>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</si>
  <si>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</si>
  <si>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</si>
  <si>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</si>
  <si>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</si>
  <si>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</si>
  <si>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</si>
  <si>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</si>
  <si>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</si>
  <si>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</si>
  <si>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</si>
  <si>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</si>
  <si>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</si>
  <si>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</si>
  <si>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</si>
  <si>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</si>
  <si>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</si>
  <si>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</si>
  <si>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</si>
  <si>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</si>
  <si>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</si>
  <si>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</si>
  <si>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</si>
  <si>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</si>
  <si>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</si>
  <si>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</si>
  <si>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</si>
  <si>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</si>
  <si>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</si>
  <si>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</si>
  <si>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</si>
  <si>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</si>
  <si>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</si>
  <si>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</si>
  <si>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</si>
  <si>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</si>
  <si>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</si>
  <si>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</si>
  <si>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</si>
  <si>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</si>
  <si>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</si>
  <si>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</si>
  <si>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</si>
  <si>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</si>
  <si>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</si>
  <si>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</si>
  <si>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</si>
  <si>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</si>
  <si>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</si>
  <si>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</si>
  <si>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</si>
  <si>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</si>
  <si>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</si>
  <si>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</si>
  <si>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</si>
  <si>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</si>
  <si>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</si>
  <si>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</si>
  <si>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</si>
  <si>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</si>
  <si>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</si>
  <si>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</si>
  <si>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</si>
  <si>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</si>
  <si>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</si>
  <si>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</si>
  <si>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</si>
  <si>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</si>
  <si>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</si>
  <si>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</si>
  <si>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</si>
  <si>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</si>
  <si>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</si>
  <si>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</si>
  <si>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</si>
  <si>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</si>
  <si>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</si>
  <si>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</si>
  <si>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</si>
  <si>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</si>
  <si>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</si>
  <si>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</si>
  <si>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</si>
  <si>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</si>
  <si>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</si>
  <si>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</si>
  <si>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</si>
  <si>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</si>
  <si>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</si>
  <si>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</si>
  <si>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</si>
  <si>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</si>
  <si>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</si>
  <si>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</si>
  <si>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</si>
  <si>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</si>
  <si>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</si>
  <si>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</si>
  <si>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</si>
  <si>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</si>
  <si>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</si>
  <si>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</si>
  <si>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</si>
  <si>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</si>
  <si>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</si>
  <si>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</si>
  <si>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</si>
  <si>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</si>
  <si>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</si>
  <si>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</si>
  <si>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</si>
  <si>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</si>
  <si>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</si>
  <si>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</si>
  <si>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</si>
  <si>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</si>
  <si>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</si>
  <si>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</si>
  <si>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</si>
  <si>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</si>
  <si>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</si>
  <si>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</si>
  <si>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</si>
  <si>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</si>
  <si>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</si>
  <si>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</si>
  <si>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</si>
  <si>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</si>
  <si>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</si>
  <si>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</si>
  <si>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</si>
  <si>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</si>
  <si>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</si>
  <si>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</si>
  <si>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</si>
  <si>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</si>
  <si>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</si>
  <si>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</si>
  <si>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</si>
  <si>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</si>
  <si>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</si>
  <si>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</si>
  <si>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</si>
  <si>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</si>
  <si>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</si>
  <si>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</si>
  <si>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</si>
  <si>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</si>
  <si>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</si>
  <si>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</si>
  <si>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</si>
  <si>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</si>
  <si>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</si>
  <si>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</si>
  <si>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</si>
  <si>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</si>
  <si>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</si>
  <si>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</si>
  <si>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</si>
  <si>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</si>
  <si>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</si>
  <si>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</si>
  <si>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</si>
  <si>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</si>
  <si>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</si>
  <si>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</si>
  <si>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</si>
  <si>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</si>
  <si>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</si>
  <si>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</si>
  <si>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</si>
  <si>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</si>
  <si>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</si>
  <si>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</si>
  <si>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</si>
  <si>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</si>
  <si>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</si>
  <si>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</si>
  <si>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</si>
  <si>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</si>
  <si>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</si>
  <si>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</si>
  <si>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</si>
  <si>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</si>
  <si>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</si>
  <si>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</si>
  <si>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</si>
  <si>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</si>
  <si>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</si>
  <si>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</si>
  <si>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</si>
  <si>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</si>
  <si>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</si>
  <si>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</si>
  <si>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</si>
  <si>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</si>
  <si>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</si>
  <si>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</si>
  <si>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</si>
  <si>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</si>
  <si>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</si>
  <si>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</si>
  <si>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</si>
  <si>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</si>
  <si>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</si>
  <si>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</si>
  <si>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</si>
  <si>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</si>
  <si>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</si>
  <si>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</si>
  <si>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</si>
  <si>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</si>
  <si>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</si>
  <si>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</si>
  <si>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</si>
  <si>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</si>
  <si>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</si>
  <si>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</si>
  <si>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</si>
  <si>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</si>
  <si>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</si>
  <si>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</si>
  <si>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</si>
  <si>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</si>
  <si>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</si>
  <si>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</si>
  <si>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</si>
  <si>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</si>
  <si>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</si>
  <si>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</si>
  <si>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</si>
  <si>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</si>
  <si>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</si>
  <si>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</si>
  <si>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</si>
  <si>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</si>
  <si>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</si>
  <si>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</si>
  <si>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</si>
  <si>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</si>
  <si>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</si>
  <si>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</si>
  <si>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</si>
  <si>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</si>
  <si>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</si>
  <si>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</si>
  <si>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</si>
  <si>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</si>
  <si>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</si>
  <si>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</si>
  <si>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</si>
  <si>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</si>
  <si>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</si>
  <si>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</si>
  <si>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</si>
  <si>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</si>
  <si>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</si>
  <si>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</si>
  <si>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</si>
  <si>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</si>
  <si>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</si>
  <si>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</si>
  <si>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</si>
  <si>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</si>
  <si>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</si>
  <si>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</si>
  <si>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</si>
  <si>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</si>
  <si>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</si>
  <si>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</si>
  <si>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</si>
  <si>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</si>
  <si>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</si>
  <si>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</si>
  <si>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</si>
  <si>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</si>
  <si>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</si>
  <si>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</si>
  <si>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</si>
  <si>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</si>
  <si>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</si>
  <si>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</si>
  <si>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</si>
  <si>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</si>
  <si>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</si>
  <si>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</si>
  <si>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</si>
  <si>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</si>
  <si>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</si>
  <si>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</si>
  <si>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</si>
  <si>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</si>
  <si>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</si>
  <si>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</si>
  <si>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</si>
  <si>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</si>
  <si>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</si>
  <si>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</si>
  <si>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</si>
  <si>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</si>
  <si>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</si>
  <si>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</si>
  <si>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</si>
  <si>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</si>
  <si>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</si>
  <si>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</si>
  <si>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</si>
  <si>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</si>
  <si>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</si>
  <si>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</si>
  <si>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</si>
  <si>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</si>
  <si>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</si>
  <si>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</si>
  <si>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</si>
  <si>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</si>
  <si>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</si>
  <si>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</si>
  <si>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</si>
  <si>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</si>
  <si>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</si>
  <si>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</si>
  <si>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</si>
  <si>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</si>
  <si>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</si>
  <si>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</si>
  <si>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</si>
  <si>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</si>
  <si>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</si>
  <si>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</si>
  <si>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</si>
  <si>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</si>
  <si>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</si>
  <si>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</si>
  <si>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</si>
  <si>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</si>
  <si>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</si>
  <si>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</si>
  <si>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</si>
  <si>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</si>
  <si>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</si>
  <si>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</si>
  <si>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</si>
  <si>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</si>
  <si>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</si>
  <si>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</si>
  <si>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</si>
  <si>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</si>
  <si>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</si>
  <si>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</si>
  <si>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</si>
  <si>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</si>
  <si>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</si>
  <si>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</si>
  <si>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</si>
  <si>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</si>
  <si>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</si>
  <si>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</si>
  <si>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</si>
  <si>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</si>
  <si>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</si>
  <si>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</si>
  <si>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</si>
  <si>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</si>
  <si>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</si>
  <si>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</si>
  <si>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</si>
  <si>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</si>
  <si>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</si>
  <si>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</si>
  <si>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</si>
  <si>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</si>
  <si>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</si>
  <si>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</si>
  <si>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</si>
  <si>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</si>
  <si>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</si>
  <si>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</si>
  <si>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</si>
  <si>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</si>
  <si>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</si>
  <si>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</si>
  <si>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</si>
  <si>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</si>
  <si>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</si>
  <si>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</si>
  <si>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</si>
  <si>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</si>
  <si>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</si>
  <si>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</si>
  <si>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</si>
  <si>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</si>
  <si>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</si>
  <si>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</si>
  <si>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</si>
  <si>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</si>
  <si>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</si>
  <si>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</si>
  <si>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</si>
  <si>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</si>
  <si>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</si>
  <si>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</si>
  <si>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</si>
  <si>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</si>
  <si>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</si>
  <si>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</si>
  <si>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</si>
  <si>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</si>
  <si>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</si>
  <si>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</si>
  <si>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</si>
  <si>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</si>
  <si>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</si>
  <si>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</si>
  <si>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</si>
  <si>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</si>
  <si>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</si>
  <si>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</si>
  <si>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</si>
  <si>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</si>
  <si>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</si>
  <si>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</si>
  <si>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</si>
  <si>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</si>
  <si>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</si>
  <si>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</si>
  <si>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</si>
  <si>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</si>
  <si>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</si>
  <si>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</si>
  <si>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</si>
  <si>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</si>
  <si>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</si>
  <si>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</si>
  <si>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</si>
  <si>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</si>
  <si>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</si>
  <si>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</si>
  <si>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</si>
  <si>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</si>
  <si>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</si>
  <si>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</si>
  <si>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</si>
  <si>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</si>
  <si>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</si>
  <si>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</si>
  <si>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</si>
  <si>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</si>
  <si>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</si>
  <si>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</si>
  <si>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</si>
  <si>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</si>
  <si>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</si>
  <si>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</si>
  <si>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</si>
  <si>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</si>
  <si>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</si>
  <si>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</si>
  <si>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</si>
  <si>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</si>
  <si>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</si>
  <si>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</si>
  <si>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</si>
  <si>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</si>
  <si>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</si>
  <si>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</si>
  <si>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</si>
  <si>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</si>
  <si>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</si>
  <si>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</si>
  <si>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</si>
  <si>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</si>
  <si>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</si>
  <si>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</si>
  <si>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</si>
  <si>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</si>
  <si>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</si>
  <si>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</si>
  <si>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</si>
  <si>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</si>
  <si>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</si>
  <si>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</si>
  <si>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</si>
  <si>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</si>
  <si>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</si>
  <si>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</si>
  <si>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</si>
  <si>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</si>
  <si>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</si>
  <si>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</si>
  <si>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</si>
  <si>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</si>
  <si>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</si>
  <si>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</si>
  <si>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</si>
  <si>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</si>
  <si>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</si>
  <si>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</si>
  <si>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</si>
  <si>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</si>
  <si>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</si>
  <si>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</si>
  <si>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</si>
  <si>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</si>
  <si>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</si>
  <si>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</si>
  <si>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</si>
  <si>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</si>
  <si>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</si>
  <si>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</si>
  <si>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</si>
  <si>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</si>
  <si>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</si>
  <si>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</si>
  <si>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</si>
  <si>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</si>
  <si>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</si>
  <si>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</si>
  <si>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</si>
  <si>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</si>
  <si>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</si>
  <si>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</si>
  <si>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</si>
  <si>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</si>
  <si>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</si>
  <si>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</si>
  <si>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</si>
  <si>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</si>
  <si>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</si>
  <si>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</si>
  <si>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</si>
  <si>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</si>
  <si>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</si>
  <si>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</si>
  <si>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</si>
  <si>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</si>
  <si>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</si>
  <si>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</si>
  <si>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</si>
  <si>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</si>
  <si>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</si>
  <si>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</si>
  <si>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</si>
  <si>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</si>
  <si>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</si>
  <si>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</si>
  <si>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</si>
  <si>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</si>
  <si>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</si>
  <si>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</si>
  <si>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</si>
  <si>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</si>
  <si>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</si>
  <si>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</si>
  <si>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</si>
  <si>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</si>
  <si>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</si>
  <si>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</si>
  <si>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</si>
  <si>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</si>
  <si>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</si>
  <si>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</si>
  <si>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</si>
  <si>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</si>
  <si>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</si>
  <si>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</si>
  <si>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</si>
  <si>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</si>
  <si>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</si>
  <si>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</si>
  <si>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</si>
  <si>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</si>
  <si>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</si>
  <si>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</si>
  <si>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</si>
  <si>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</si>
  <si>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</si>
  <si>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</si>
  <si>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</si>
  <si>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</si>
  <si>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</si>
  <si>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</si>
  <si>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</si>
  <si>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</si>
  <si>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</si>
  <si>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</si>
  <si>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</si>
  <si>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</si>
  <si>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</si>
  <si>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</si>
  <si>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</si>
  <si>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</si>
  <si>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</si>
  <si>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</si>
  <si>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</si>
  <si>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</si>
  <si>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</si>
  <si>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</si>
  <si>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</si>
  <si>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</si>
  <si>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</si>
  <si>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</si>
  <si>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</si>
  <si>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</si>
  <si>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</si>
  <si>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</si>
  <si>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</si>
  <si>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</si>
  <si>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</si>
  <si>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</si>
  <si>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</si>
  <si>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</si>
  <si>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</si>
  <si>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</si>
  <si>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</si>
  <si>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</si>
  <si>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</si>
  <si>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</si>
  <si>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</si>
  <si>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</si>
  <si>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</si>
  <si>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</si>
  <si>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</si>
  <si>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</si>
  <si>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</si>
  <si>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</si>
  <si>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</si>
  <si>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</si>
  <si>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</si>
  <si>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</si>
  <si>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</si>
  <si>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</si>
  <si>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</si>
  <si>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</si>
  <si>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</si>
  <si>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</si>
  <si>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</si>
  <si>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</si>
  <si>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</si>
  <si>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</si>
  <si>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</si>
  <si>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</si>
  <si>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</si>
  <si>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</si>
  <si>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</si>
  <si>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</si>
  <si>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</si>
  <si>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</si>
  <si>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</si>
  <si>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</si>
  <si>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</si>
  <si>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</si>
  <si>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</si>
  <si>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</si>
  <si>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</si>
  <si>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</si>
  <si>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</si>
  <si>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</si>
  <si>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</si>
  <si>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</si>
  <si>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</si>
  <si>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</si>
  <si>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</si>
  <si>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</si>
  <si>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</si>
  <si>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</si>
  <si>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</si>
  <si>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</si>
  <si>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</si>
  <si>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</si>
  <si>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</si>
  <si>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</si>
  <si>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</si>
  <si>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</si>
  <si>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</si>
  <si>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</si>
  <si>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</si>
  <si>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</si>
  <si>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</si>
  <si>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</si>
  <si>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</si>
  <si>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</si>
  <si>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</si>
  <si>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</si>
  <si>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</si>
  <si>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</si>
  <si>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</si>
  <si>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</si>
  <si>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</si>
  <si>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</si>
  <si>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</si>
  <si>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</si>
  <si>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</si>
  <si>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</si>
  <si>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</si>
  <si>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</si>
  <si>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</si>
  <si>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</si>
  <si>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</si>
  <si>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</si>
  <si>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</si>
  <si>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</si>
  <si>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</si>
  <si>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</si>
  <si>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</si>
  <si>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</si>
  <si>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</si>
  <si>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</si>
  <si>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</si>
  <si>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</si>
  <si>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</si>
  <si>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</si>
  <si>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</si>
  <si>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</si>
  <si>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</si>
  <si>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</si>
  <si>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</si>
  <si>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</si>
  <si>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</si>
  <si>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</si>
  <si>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</si>
  <si>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</si>
  <si>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</si>
  <si>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</si>
  <si>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</si>
  <si>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</si>
  <si>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</si>
  <si>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</si>
  <si>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</si>
  <si>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</si>
  <si>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</si>
  <si>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</si>
  <si>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</si>
  <si>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</si>
  <si>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</si>
  <si>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</si>
  <si>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</si>
  <si>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</si>
  <si>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</si>
  <si>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</si>
  <si>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</si>
  <si>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</si>
  <si>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</si>
  <si>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</si>
  <si>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</si>
  <si>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</si>
  <si>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</si>
  <si>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</si>
  <si>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</si>
  <si>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</si>
  <si>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</si>
  <si>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</si>
  <si>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</si>
  <si>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</si>
  <si>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</si>
  <si>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</si>
  <si>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</si>
  <si>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</si>
  <si>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</si>
  <si>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</si>
  <si>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</si>
  <si>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</si>
  <si>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</si>
  <si>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</si>
  <si>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</si>
  <si>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</si>
  <si>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</si>
  <si>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</si>
  <si>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</si>
  <si>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</si>
  <si>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</si>
  <si>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</si>
  <si>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</si>
  <si>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</si>
  <si>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</si>
  <si>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</si>
  <si>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</si>
  <si>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</si>
  <si>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</si>
  <si>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</si>
  <si>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</si>
  <si>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</si>
  <si>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</si>
  <si>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</si>
  <si>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</si>
  <si>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</si>
  <si>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</si>
  <si>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</si>
  <si>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</si>
  <si>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</si>
  <si>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</si>
  <si>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</si>
  <si>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</si>
  <si>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</si>
  <si>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</si>
  <si>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</si>
  <si>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</si>
  <si>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</si>
  <si>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</si>
  <si>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</si>
  <si>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</si>
  <si>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</si>
  <si>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</si>
  <si>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</si>
  <si>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</si>
  <si>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</si>
  <si>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</si>
  <si>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</si>
  <si>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</si>
  <si>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</si>
  <si>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</si>
  <si>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</si>
  <si>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</si>
  <si>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</si>
  <si>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</si>
  <si>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</si>
  <si>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</si>
  <si>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</si>
  <si>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</si>
  <si>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</si>
  <si>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</si>
  <si>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</si>
  <si>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</si>
  <si>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</si>
  <si>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</si>
  <si>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</si>
  <si>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</si>
  <si>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</si>
  <si>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</si>
  <si>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</si>
  <si>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</si>
  <si>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</si>
  <si>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</si>
  <si>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</si>
  <si>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</si>
  <si>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</si>
  <si>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</si>
  <si>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</si>
  <si>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</si>
  <si>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</si>
  <si>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</si>
  <si>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</si>
  <si>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</si>
  <si>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</si>
  <si>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</si>
  <si>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</si>
  <si>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</si>
  <si>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</si>
  <si>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</si>
  <si>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</si>
  <si>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</si>
  <si>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</si>
  <si>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</si>
  <si>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</si>
  <si>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</si>
  <si>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</si>
  <si>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</si>
  <si>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</si>
  <si>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</si>
  <si>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</si>
  <si>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</si>
  <si>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</si>
  <si>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</si>
  <si>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</si>
  <si>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</si>
  <si>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</si>
  <si>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</si>
  <si>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</si>
  <si>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</si>
  <si>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</si>
  <si>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</si>
  <si>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</si>
  <si>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</si>
  <si>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</si>
  <si>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</si>
  <si>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</si>
  <si>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</si>
  <si>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</si>
  <si>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</si>
  <si>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</si>
  <si>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</si>
  <si>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</si>
  <si>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</si>
  <si>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</si>
  <si>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</si>
  <si>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</si>
  <si>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</si>
  <si>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</si>
  <si>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</si>
  <si>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</si>
  <si>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</si>
  <si>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</si>
  <si>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</si>
  <si>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</si>
  <si>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</si>
  <si>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</si>
  <si>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</si>
  <si>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</si>
  <si>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</si>
  <si>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</si>
  <si>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</si>
  <si>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</si>
  <si>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</si>
  <si>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</si>
  <si>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</si>
  <si>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</si>
  <si>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</si>
  <si>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</si>
  <si>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</si>
  <si>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</si>
  <si>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</si>
  <si>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</si>
  <si>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</si>
  <si>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</si>
  <si>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</si>
  <si>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</si>
  <si>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</si>
  <si>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</si>
  <si>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</si>
  <si>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</si>
  <si>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</si>
  <si>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</si>
  <si>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</si>
  <si>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</si>
  <si>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</si>
  <si>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</si>
  <si>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</si>
  <si>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</si>
  <si>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</si>
  <si>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</si>
  <si>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</si>
  <si>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</si>
  <si>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</si>
  <si>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</si>
  <si>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</si>
  <si>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</si>
  <si>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</si>
  <si>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</si>
  <si>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</si>
  <si>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</si>
  <si>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</si>
  <si>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</si>
  <si>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</si>
  <si>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</si>
  <si>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</si>
  <si>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</si>
  <si>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</si>
  <si>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</si>
  <si>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</si>
  <si>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</si>
  <si>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</si>
  <si>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</si>
  <si>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</si>
  <si>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</si>
  <si>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</si>
  <si>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</si>
  <si>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</si>
  <si>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</si>
  <si>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</si>
  <si>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</si>
  <si>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</si>
  <si>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</si>
  <si>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</si>
  <si>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</si>
  <si>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</si>
  <si>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</si>
  <si>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</si>
  <si>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</si>
  <si>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</si>
  <si>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</si>
  <si>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</si>
  <si>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</si>
  <si>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</si>
  <si>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</si>
  <si>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</si>
  <si>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</si>
  <si>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</si>
  <si>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</si>
  <si>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</si>
  <si>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</si>
  <si>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</si>
  <si>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</si>
  <si>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</si>
  <si>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</si>
  <si>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</si>
  <si>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</si>
  <si>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</si>
  <si>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</si>
  <si>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</si>
  <si>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</si>
  <si>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</si>
  <si>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</si>
  <si>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</si>
  <si>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</si>
  <si>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</si>
  <si>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</si>
  <si>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</si>
  <si>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</si>
  <si>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</si>
  <si>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</si>
  <si>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</si>
  <si>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</si>
  <si>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</si>
  <si>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</si>
  <si>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</si>
  <si>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</si>
  <si>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</si>
  <si>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</si>
  <si>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</si>
  <si>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</si>
  <si>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</si>
  <si>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</si>
  <si>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</si>
  <si>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</si>
  <si>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</si>
  <si>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</si>
  <si>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</si>
  <si>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</si>
  <si>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</si>
  <si>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</si>
  <si>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</si>
  <si>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</si>
  <si>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</si>
  <si>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</si>
  <si>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</si>
  <si>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</si>
  <si>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</si>
  <si>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</si>
  <si>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</si>
  <si>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</si>
  <si>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</si>
  <si>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</si>
  <si>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</si>
  <si>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</si>
  <si>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</si>
  <si>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</si>
  <si>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</si>
  <si>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</si>
  <si>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</si>
  <si>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</si>
  <si>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</si>
  <si>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</si>
  <si>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</si>
  <si>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</si>
  <si>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</si>
  <si>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</si>
  <si>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</si>
  <si>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</si>
  <si>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</si>
  <si>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</si>
  <si>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</si>
  <si>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</si>
  <si>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</si>
  <si>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</si>
  <si>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</si>
  <si>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</si>
  <si>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</si>
  <si>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</si>
  <si>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</si>
  <si>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</si>
  <si>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</si>
  <si>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</si>
  <si>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</si>
  <si>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</si>
  <si>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</si>
  <si>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</si>
  <si>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</si>
  <si>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</si>
  <si>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</si>
  <si>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</si>
  <si>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</si>
  <si>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</si>
  <si>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</si>
  <si>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</si>
  <si>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</si>
  <si>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</si>
  <si>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</si>
  <si>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</si>
  <si>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</si>
  <si>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</si>
  <si>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</si>
  <si>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</si>
  <si>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</si>
  <si>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</si>
  <si>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</si>
  <si>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</si>
  <si>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</si>
  <si>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</si>
  <si>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</si>
  <si>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</si>
  <si>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</si>
  <si>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</si>
  <si>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</si>
  <si>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</si>
  <si>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</si>
  <si>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</si>
  <si>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</si>
  <si>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</si>
  <si>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</si>
  <si>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</si>
  <si>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</si>
  <si>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</si>
  <si>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</si>
  <si>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</si>
  <si>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</si>
  <si>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</si>
  <si>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</si>
  <si>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</si>
  <si>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</si>
  <si>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</si>
  <si>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</si>
  <si>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</si>
  <si>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</si>
  <si>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</si>
  <si>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</si>
  <si>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</si>
  <si>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</si>
  <si>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</si>
  <si>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</si>
  <si>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</si>
  <si>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</si>
  <si>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</si>
  <si>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</si>
  <si>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</si>
  <si>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</si>
  <si>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</si>
  <si>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</si>
  <si>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</si>
  <si>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</si>
  <si>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</si>
  <si>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</si>
  <si>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</si>
  <si>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</si>
  <si>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</si>
  <si>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</si>
  <si>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</si>
  <si>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</si>
  <si>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</si>
  <si>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</si>
  <si>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</si>
  <si>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</si>
  <si>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</si>
  <si>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</si>
  <si>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</si>
  <si>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</si>
  <si>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</si>
  <si>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</si>
  <si>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</si>
  <si>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</si>
  <si>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</si>
  <si>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</si>
  <si>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</si>
  <si>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</si>
  <si>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</si>
  <si>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</si>
  <si>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</si>
  <si>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</si>
  <si>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</si>
  <si>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</si>
  <si>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</si>
  <si>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</si>
  <si>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</si>
  <si>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</si>
  <si>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</si>
  <si>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</si>
  <si>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</si>
  <si>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</si>
  <si>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</si>
  <si>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</si>
  <si>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</si>
  <si>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</si>
  <si>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</si>
  <si>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</si>
  <si>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</si>
  <si>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</si>
  <si>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</si>
  <si>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</si>
  <si>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</si>
  <si>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</si>
  <si>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</si>
  <si>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</si>
  <si>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</si>
  <si>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</si>
  <si>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</si>
  <si>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</si>
  <si>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</si>
  <si>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</si>
  <si>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</si>
  <si>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</si>
  <si>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</si>
  <si>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</si>
  <si>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</si>
  <si>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</si>
  <si>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</si>
  <si>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</si>
  <si>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</si>
  <si>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</si>
  <si>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</si>
  <si>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</si>
  <si>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</si>
  <si>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</si>
  <si>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</si>
  <si>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</si>
  <si>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</si>
  <si>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</si>
  <si>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</si>
  <si>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</si>
  <si>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</si>
  <si>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</si>
  <si>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</si>
  <si>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</si>
  <si>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</si>
  <si>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</si>
  <si>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</si>
  <si>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</si>
  <si>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</si>
  <si>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</si>
  <si>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</si>
  <si>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</si>
  <si>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</si>
  <si>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</si>
  <si>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</si>
  <si>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</si>
  <si>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</si>
  <si>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</si>
  <si>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</si>
  <si>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</si>
  <si>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</si>
  <si>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</si>
  <si>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</si>
  <si>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</si>
  <si>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</si>
  <si>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</si>
  <si>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</si>
  <si>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</si>
  <si>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</si>
  <si>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</si>
  <si>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</si>
  <si>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</si>
  <si>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</si>
  <si>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</si>
  <si>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</si>
  <si>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</si>
  <si>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</si>
  <si>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</si>
  <si>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</si>
  <si>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</si>
  <si>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</si>
  <si>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</si>
  <si>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</si>
  <si>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</si>
  <si>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</si>
  <si>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</si>
  <si>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</si>
  <si>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</si>
  <si>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</si>
  <si>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</si>
  <si>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</si>
  <si>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</si>
  <si>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</si>
  <si>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</si>
  <si>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</si>
  <si>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</si>
  <si>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</si>
  <si>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</si>
  <si>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</si>
  <si>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</si>
  <si>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</si>
  <si>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</si>
  <si>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</si>
  <si>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</si>
  <si>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</si>
  <si>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</si>
  <si>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</si>
  <si>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</si>
  <si>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</si>
  <si>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</si>
  <si>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</si>
  <si>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</si>
  <si>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</si>
  <si>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</si>
  <si>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</si>
  <si>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</si>
  <si>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</si>
  <si>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</si>
  <si>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</si>
  <si>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</si>
  <si>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</si>
  <si>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</si>
  <si>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</si>
  <si>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</si>
  <si>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</si>
  <si>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</si>
  <si>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</si>
  <si>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</si>
  <si>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</si>
  <si>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</si>
  <si>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</si>
  <si>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</si>
  <si>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</si>
  <si>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</si>
  <si>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</si>
  <si>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</si>
  <si>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</si>
  <si>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</si>
  <si>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</si>
  <si>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</si>
  <si>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</si>
  <si>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</si>
  <si>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</si>
  <si>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</si>
  <si>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</si>
  <si>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</si>
  <si>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</si>
  <si>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</si>
  <si>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</si>
  <si>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</si>
  <si>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</si>
  <si>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</si>
  <si>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</si>
  <si>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</si>
  <si>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</si>
  <si>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</si>
  <si>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</si>
  <si>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</si>
  <si>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</si>
  <si>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</si>
  <si>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</si>
  <si>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</si>
  <si>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</si>
  <si>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</si>
  <si>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</si>
  <si>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</si>
  <si>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</si>
  <si>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</si>
  <si>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</si>
  <si>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</si>
  <si>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</si>
  <si>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</si>
  <si>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</si>
  <si>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</si>
  <si>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</si>
  <si>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</si>
  <si>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</si>
  <si>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</si>
  <si>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</si>
  <si>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</si>
  <si>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</si>
  <si>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</si>
  <si>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</si>
  <si>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</si>
  <si>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</si>
  <si>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</si>
  <si>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</si>
  <si>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</si>
  <si>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</si>
  <si>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</si>
  <si>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</si>
  <si>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</si>
  <si>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</si>
  <si>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</si>
  <si>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</si>
  <si>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</si>
  <si>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</si>
  <si>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</si>
  <si>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</si>
  <si>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</si>
  <si>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</si>
  <si>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</si>
  <si>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</si>
  <si>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</si>
  <si>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</si>
  <si>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</si>
  <si>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</si>
  <si>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</si>
  <si>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</si>
  <si>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</si>
  <si>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</si>
  <si>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</si>
  <si>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</si>
  <si>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</si>
  <si>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</si>
  <si>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</si>
  <si>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</si>
  <si>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</si>
  <si>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</si>
  <si>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</si>
  <si>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</si>
  <si>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</si>
  <si>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</si>
  <si>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</si>
  <si>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</si>
  <si>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</si>
  <si>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</si>
  <si>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</si>
  <si>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</si>
  <si>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</si>
  <si>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</si>
  <si>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</si>
  <si>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</si>
  <si>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</si>
  <si>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</si>
  <si>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</si>
  <si>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</si>
  <si>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</si>
  <si>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</si>
  <si>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</si>
  <si>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</si>
  <si>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</si>
  <si>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</si>
  <si>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</si>
  <si>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</si>
  <si>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</si>
  <si>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</si>
  <si>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</si>
  <si>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</si>
  <si>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</si>
  <si>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</si>
  <si>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</si>
  <si>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</si>
  <si>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</si>
  <si>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</si>
  <si>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</si>
  <si>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</si>
  <si>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</si>
  <si>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</si>
  <si>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</si>
  <si>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</si>
  <si>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</si>
  <si>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</si>
  <si>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</si>
  <si>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</si>
  <si>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</si>
  <si>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</si>
  <si>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</si>
  <si>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</si>
  <si>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</si>
  <si>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</si>
  <si>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</si>
  <si>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</si>
  <si>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</si>
  <si>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</si>
  <si>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</si>
  <si>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</si>
  <si>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</si>
  <si>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</si>
  <si>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</si>
  <si>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</si>
  <si>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</si>
  <si>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</si>
  <si>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</si>
  <si>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</si>
  <si>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</si>
  <si>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</si>
  <si>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</si>
  <si>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</si>
  <si>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</si>
  <si>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</si>
  <si>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</si>
  <si>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</si>
  <si>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</si>
  <si>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</si>
  <si>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</si>
  <si>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</si>
  <si>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</si>
  <si>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</si>
  <si>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</si>
  <si>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</si>
  <si>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</si>
  <si>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</si>
  <si>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</si>
  <si>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PCM-20251110-00000788</t>
  </si>
  <si>
    <t>Critical</t>
  </si>
  <si>
    <t xml:space="preserve">team at site TS </t>
  </si>
  <si>
    <t>PCM-20251110-00001013</t>
  </si>
  <si>
    <t xml:space="preserve">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</si>
  <si>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</si>
  <si>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</si>
  <si>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</si>
  <si>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</si>
  <si>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</si>
  <si>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</si>
  <si>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</si>
  <si>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</si>
  <si>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</si>
  <si>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</si>
  <si>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</si>
  <si>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</si>
  <si>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</si>
  <si>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</si>
  <si>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</si>
  <si>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</si>
  <si>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</si>
  <si>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</si>
  <si>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</si>
  <si>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</si>
  <si>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</si>
  <si>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</si>
  <si>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</si>
  <si>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</si>
  <si>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</si>
  <si>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</si>
  <si>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</si>
  <si>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</si>
  <si>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</si>
  <si>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</si>
  <si>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</si>
  <si>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</si>
  <si>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</si>
  <si>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</si>
  <si>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</si>
  <si>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</si>
  <si>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</si>
  <si>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</si>
  <si>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</si>
  <si>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</si>
  <si>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</si>
  <si>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</si>
  <si>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</si>
  <si>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</si>
  <si>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</si>
  <si>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</si>
  <si>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</si>
  <si>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</si>
  <si>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</si>
  <si>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</si>
  <si>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</si>
  <si>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</si>
  <si>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</si>
  <si>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</si>
  <si>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</si>
  <si>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</si>
  <si>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</si>
  <si>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</si>
  <si>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</si>
  <si>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</si>
  <si>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</si>
  <si>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</si>
  <si>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</si>
  <si>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</si>
  <si>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</si>
  <si>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</si>
  <si>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</si>
  <si>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</si>
  <si>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</si>
  <si>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</si>
  <si>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</si>
  <si>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</si>
  <si>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</si>
  <si>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</si>
  <si>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</si>
  <si>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</si>
  <si>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</si>
  <si>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</si>
  <si>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</si>
  <si>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</si>
  <si>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</si>
  <si>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PCM-20251110-00000493</t>
  </si>
  <si>
    <t xml:space="preserve">team fuel PG need 40 min </t>
  </si>
  <si>
    <t>PCM-20251110-00001072</t>
  </si>
  <si>
    <t>ETA 50 km</t>
  </si>
  <si>
    <t>PCM-20251110-00000956</t>
  </si>
  <si>
    <t>site down again at 2025-11-10 12:50:52 // ETA 40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</si>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</sst>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0" totalsRowShown="0" headerRowDxfId="64" dataDxfId="63" headerRowBorderDxfId="61" tableBorderDxfId="62">
  <autoFilter ref="A1:L10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4" totalsRowShown="0" headerRowDxfId="31" dataDxfId="30" headerRowBorderDxfId="28" tableBorderDxfId="29">
  <autoFilter ref="A1:L25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6" ca="1" si="0">IFERROR(NOW()-F2,"")</f>
        <v>308.58968055555306</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4</v>
      </c>
      <c r="D3" s="109" t="s">
        <v>12722</v>
      </c>
      <c r="E3" s="110" t="s">
        <v>39024</v>
      </c>
      <c r="F3" s="111">
        <v>45971.436979166669</v>
      </c>
      <c r="G3" s="112">
        <f t="shared" ca="1" si="0"/>
        <v>0.1011273148105829</v>
      </c>
      <c r="H3" s="111">
        <v>45971.427615740744</v>
      </c>
      <c r="I3" s="109" t="str">
        <f>IFERROR(VLOOKUP(D3,DB!A:F,6,0),"")</f>
        <v>Generator-SG</v>
      </c>
      <c r="J3" s="109" t="str">
        <f>IFERROR(VLOOKUP(D3,DB!A:G,7,0),"")</f>
        <v>Dead</v>
      </c>
      <c r="K3" s="113" t="s">
        <v>39025</v>
      </c>
      <c r="L3" s="114" t="str">
        <f>IFERROR(VLOOKUP(D3,DB!A:I,9,0),"")</f>
        <v>Latis</v>
      </c>
    </row>
    <row r="4" spans="1:15" ht="15" customHeight="1">
      <c r="A4" s="108" t="s">
        <v>39026</v>
      </c>
      <c r="B4" s="109" t="str">
        <f>IFERROR(VLOOKUP(D4,DB!A:K,11,0),"")</f>
        <v>R1</v>
      </c>
      <c r="C4" s="109">
        <v>5</v>
      </c>
      <c r="D4" s="109" t="s">
        <v>12097</v>
      </c>
      <c r="E4" s="110" t="s">
        <v>39021</v>
      </c>
      <c r="F4" s="111">
        <v>45971.498506944445</v>
      </c>
      <c r="G4" s="112">
        <f t="shared" ca="1" si="0"/>
        <v>3.9599537034519017E-2</v>
      </c>
      <c r="H4" s="111">
        <v>45971.488113425927</v>
      </c>
      <c r="I4" s="109" t="str">
        <f>IFERROR(VLOOKUP(D4,DB!A:F,6,0),"")</f>
        <v>Generator-SG</v>
      </c>
      <c r="J4" s="109" t="str">
        <f>IFERROR(VLOOKUP(D4,DB!A:G,7,0),"")</f>
        <v>Dead</v>
      </c>
      <c r="K4" s="113" t="s">
        <v>39027</v>
      </c>
      <c r="L4" s="114" t="str">
        <f>IFERROR(VLOOKUP(D4,DB!A:I,9,0),"")</f>
        <v>Latis</v>
      </c>
    </row>
    <row r="5" spans="1:15" ht="15" customHeight="1">
      <c r="A5" s="108"/>
      <c r="B5" s="109" t="str">
        <f>IFERROR(VLOOKUP(D5,DB!A:K,11,0),"")</f>
        <v/>
      </c>
      <c r="C5" s="109"/>
      <c r="D5" s="109"/>
      <c r="E5" s="110"/>
      <c r="F5" s="111"/>
      <c r="G5" s="112">
        <f t="shared" ca="1" si="0"/>
        <v>45971.538106481479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45971.538106481479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ref="G7:G38" ca="1" si="1">IFERROR(NOW()-F7,"")</f>
        <v>45971.538106481479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45971.538106481479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45971.538106481479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45971.538106481479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45971.538106481479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45971.538106481479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45971.538106481479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45971.538106481479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45971.538106481479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45971.538106481479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45971.538106481479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45971.538106481479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45971.538106481479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45971.538106481479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45971.538106481479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45971.538106481479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45971.538106481479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45971.538106481479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45971.538106481479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45971.538106481479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45971.538106481479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45971.538106481479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45971.538106481479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45971.538106481479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45971.538106481479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45971.538106481479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45971.538106481479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45971.538106481479</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45971.538106481479</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45971.538106481479</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45971.538106481479</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45971.538106481479</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ref="G39:G70" ca="1" si="2">IFERROR(NOW()-F39,"")</f>
        <v>45971.538106481479</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2"/>
        <v>45971.538106481479</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45971.538106481479</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45971.538106481479</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45971.538106481479</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45971.538106481479</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45971.538106481479</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45971.538106481479</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45971.538106481479</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45971.538106481479</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45971.538106481479</v>
      </c>
      <c r="H49" s="111"/>
      <c r="I49" s="109" t="str">
        <f>IFERROR(VLOOKUP(D49,DB!A:F,6,0),"")</f>
        <v/>
      </c>
      <c r="J49" s="109" t="str">
        <f>IFERROR(VLOOKUP(D49,DB!A:G,7,0),"")</f>
        <v/>
      </c>
      <c r="K49" s="113"/>
      <c r="L49" s="114" t="str">
        <f>IFERROR(VLOOKUP(D49,DB!A:I,9,0),"")</f>
        <v/>
      </c>
    </row>
    <row r="50" spans="1:12" ht="15" customHeight="1">
      <c r="A50" s="117"/>
      <c r="B50" s="118" t="str">
        <f>IFERROR(VLOOKUP(D50,DB!A:K,11,0),"")</f>
        <v/>
      </c>
      <c r="C50" s="118"/>
      <c r="D50" s="118"/>
      <c r="E50" s="119"/>
      <c r="F50" s="120"/>
      <c r="G50" s="121">
        <f t="shared" ca="1" si="2"/>
        <v>45971.538106481479</v>
      </c>
      <c r="H50" s="120"/>
      <c r="I50" s="118" t="str">
        <f>IFERROR(VLOOKUP(D50,DB!A:F,6,0),"")</f>
        <v/>
      </c>
      <c r="J50" s="118" t="str">
        <f>IFERROR(VLOOKUP(D50,DB!A:G,7,0),"")</f>
        <v/>
      </c>
      <c r="K50" s="122"/>
      <c r="L50" s="123" t="str">
        <f>IFERROR(VLOOKUP(D50,DB!A:I,9,0),"")</f>
        <v/>
      </c>
    </row>
  </sheetData>
  <customSheetViews>
    <customSheetView guid="{F6042A99-DD27-4453-835D-0834D95730CC}" filter="1" showAutoFilter="1">
      <pageMargins left="0" right="0" top="0" bottom="0" header="0" footer="0"/>
      <autoFilter ref="B1:M1" xr:uid="{9E2F3E2D-BE95-4EEF-8238-29AF831972E8}"/>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68"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G4" ca="1" si="0">IFERROR(NOW()-F3,"-")</f>
        <v>146.53826851851773</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12914</v>
      </c>
      <c r="E4" s="103" t="s">
        <v>39021</v>
      </c>
      <c r="F4" s="104">
        <v>45971.306087962963</v>
      </c>
      <c r="G4" s="105">
        <f t="shared" ca="1" si="0"/>
        <v>0.23201851851626998</v>
      </c>
      <c r="H4" s="104">
        <v>45971.300138888888</v>
      </c>
      <c r="I4" s="18" t="str">
        <f>IFERROR(VLOOKUP(D4,DB!A:F,6,0),"")</f>
        <v>SCECO</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39111</v>
      </c>
      <c r="B5" s="18" t="str">
        <f>IFERROR(VLOOKUP(D5,DB!A:K,11,0),"")</f>
        <v>R2</v>
      </c>
      <c r="C5" s="18">
        <v>1</v>
      </c>
      <c r="D5" s="18" t="s">
        <v>14489</v>
      </c>
      <c r="E5" s="103" t="s">
        <v>39021</v>
      </c>
      <c r="F5" s="104">
        <v>45971.516782407409</v>
      </c>
      <c r="G5" s="105">
        <f t="shared" ref="G5:G30" ca="1" si="1">IFERROR(NOW()-F5,"-")</f>
        <v>2.1324074070435017E-2</v>
      </c>
      <c r="H5" s="104">
        <v>45971.51053240741</v>
      </c>
      <c r="I5" s="18" t="str">
        <f>IFERROR(VLOOKUP(D5,DB!A:F,6,0),"")</f>
        <v>SCECO</v>
      </c>
      <c r="J5" s="18" t="str">
        <f>IFERROR(VLOOKUP(D5,DB!A:G,7,0),"")</f>
        <v>Dead+No BB Shifted+No BB Design</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45971.538106481479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45971.538106481479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45971.538106481479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45971.538106481479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45971.538106481479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45971.538106481479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45971.538106481479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45971.538106481479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45971.538106481479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45971.538106481479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45971.538106481479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45971.538106481479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45971.538106481479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45971.538106481479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45971.538106481479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45971.538106481479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45971.538106481479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45971.538106481479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45971.538106481479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45971.538106481479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45971.538106481479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45971.538106481479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45971.538106481479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45971.538106481479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45971.538106481479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ref="G31:G62" ca="1" si="2">IFERROR(NOW()-F31,"-")</f>
        <v>45971.538106481479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2"/>
        <v>45971.538106481479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2"/>
        <v>45971.538106481479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2"/>
        <v>45971.538106481479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2"/>
        <v>45971.538106481479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2"/>
        <v>45971.538106481479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27"/>
      <c r="B37" s="128" t="str">
        <f>IFERROR(VLOOKUP(D37,DB!A:K,11,0),"")</f>
        <v/>
      </c>
      <c r="C37" s="128"/>
      <c r="D37" s="128"/>
      <c r="E37" s="129"/>
      <c r="F37" s="130"/>
      <c r="G37" s="131">
        <f t="shared" ca="1" si="2"/>
        <v>45971.538106481479</v>
      </c>
      <c r="H37" s="130"/>
      <c r="I37" s="128" t="str">
        <f>IFERROR(VLOOKUP(D37,DB!A:F,6,0),"")</f>
        <v/>
      </c>
      <c r="J37" s="128" t="str">
        <f>IFERROR(VLOOKUP(D37,DB!A:G,7,0),"")</f>
        <v/>
      </c>
      <c r="K37" s="132"/>
      <c r="L37" s="128" t="str">
        <f>IFERROR(VLOOKUP(D37,DB!A:I,9,0),"")</f>
        <v/>
      </c>
      <c r="M37" s="128"/>
      <c r="N37" s="128"/>
      <c r="O37" s="128"/>
      <c r="P37" s="128"/>
      <c r="Q37" s="128"/>
      <c r="R37" s="128"/>
      <c r="S37" s="128"/>
      <c r="T37" s="128"/>
      <c r="U37" s="128"/>
      <c r="V37" s="128"/>
      <c r="W37" s="128"/>
      <c r="X37" s="128"/>
      <c r="Y37" s="128"/>
      <c r="Z37" s="128"/>
      <c r="AA37" s="128"/>
      <c r="AB37" s="128"/>
      <c r="AC37" s="128"/>
      <c r="AD37" s="128"/>
      <c r="AE37" s="128"/>
      <c r="AF37" s="128"/>
      <c r="AG37" s="128"/>
      <c r="AH37" s="128"/>
      <c r="AI37" s="128"/>
      <c r="AJ37" s="128"/>
      <c r="AK37" s="128"/>
      <c r="AL37" s="128"/>
      <c r="AM37" s="128"/>
      <c r="AN37" s="128"/>
      <c r="AO37" s="128"/>
      <c r="AP37" s="128"/>
      <c r="AQ37" s="128"/>
      <c r="AR37" s="128"/>
      <c r="AS37" s="128"/>
      <c r="AT37" s="128"/>
      <c r="AU37" s="128"/>
      <c r="AV37" s="128"/>
      <c r="AW37" s="128"/>
      <c r="AX37" s="128"/>
      <c r="AY37" s="128"/>
      <c r="AZ37" s="128"/>
      <c r="BA37" s="128"/>
      <c r="BB37" s="128"/>
      <c r="BC37" s="128"/>
      <c r="BD37" s="128"/>
      <c r="BE37" s="128"/>
      <c r="BF37" s="128"/>
      <c r="BG37" s="128"/>
      <c r="BH37" s="128"/>
      <c r="BI37" s="128"/>
      <c r="BJ37" s="128"/>
      <c r="BK37" s="128"/>
      <c r="BL37" s="128"/>
      <c r="BM37" s="128"/>
      <c r="BN37" s="128"/>
      <c r="BO37" s="128"/>
      <c r="BP37" s="128"/>
      <c r="BQ37" s="128"/>
      <c r="BR37" s="128"/>
      <c r="BS37" s="128"/>
      <c r="BT37" s="128"/>
      <c r="BU37" s="128"/>
      <c r="BV37" s="128"/>
      <c r="BW37" s="128"/>
      <c r="BX37" s="128"/>
      <c r="BY37" s="128"/>
      <c r="BZ37" s="128"/>
      <c r="CA37" s="128"/>
      <c r="CB37" s="128"/>
      <c r="CC37" s="128"/>
      <c r="CD37" s="128"/>
      <c r="CE37" s="128"/>
      <c r="CF37" s="128"/>
      <c r="CG37" s="128"/>
      <c r="CH37" s="128"/>
      <c r="CI37" s="128"/>
      <c r="CJ37" s="13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0"/>
  <sheetViews>
    <sheetView tabSelected="1" workbookViewId="0">
      <selection activeCell="A3" sqref="A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39113</v>
      </c>
      <c r="B2" s="61" t="str">
        <f>IFERROR(VLOOKUP(D2,DB!A:K,11,0),"")</f>
        <v>R3</v>
      </c>
      <c r="C2" s="18">
        <v>1</v>
      </c>
      <c r="D2" s="18" t="s">
        <v>20234</v>
      </c>
      <c r="E2" s="18" t="s">
        <v>39021</v>
      </c>
      <c r="F2" s="20">
        <v>45971.4766087963</v>
      </c>
      <c r="G2" s="21">
        <f ca="1">IFERROR(NOW()-F2,"-")</f>
        <v>6.1497685179347172E-2</v>
      </c>
      <c r="H2" s="22">
        <v>45971.471597222226</v>
      </c>
      <c r="I2" s="19" t="str">
        <f>IFERROR(VLOOKUP(D2,DB!A:F,6,0),"")</f>
        <v>Generator-SG</v>
      </c>
      <c r="J2" s="18" t="str">
        <f>IFERROR(VLOOKUP(D2,DB!A:G,7,0),"")</f>
        <v>Dead+No BB Design</v>
      </c>
      <c r="K2" s="45" t="s">
        <v>39114</v>
      </c>
      <c r="L2" s="23" t="str">
        <f>IFERROR(VLOOKUP(D2,DB!A:I,9,0),"")</f>
        <v>Latis</v>
      </c>
    </row>
    <row r="3" spans="1:13" ht="15" customHeight="1">
      <c r="A3" s="19"/>
      <c r="B3" s="61" t="str">
        <f>IFERROR(VLOOKUP(D3,DB!A:K,11,0),"")</f>
        <v/>
      </c>
      <c r="C3" s="18"/>
      <c r="D3" s="18"/>
      <c r="E3" s="18"/>
      <c r="F3" s="20"/>
      <c r="G3" s="21">
        <f t="shared" ref="G3:G11" ca="1" si="0">IFERROR(NOW()-F3,"-")</f>
        <v>45971.538106481479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45971.538106481479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45971.538106481479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45971.538106481479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45971.538106481479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45971.538106481479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45971.538106481479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45971.538106481479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45971.538106481479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ref="G12:G75" ca="1" si="1">IFERROR(NOW()-F12,"-")</f>
        <v>45971.538106481479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45971.538106481479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45971.538106481479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45971.538106481479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45971.538106481479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45971.538106481479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45971.538106481479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45971.538106481479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45971.538106481479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45971.538106481479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45971.538106481479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45971.538106481479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45971.538106481479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45971.538106481479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45971.538106481479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45971.538106481479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45971.538106481479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45971.538106481479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45971.538106481479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45971.538106481479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45971.538106481479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45971.538106481479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45971.538106481479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45971.538106481479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45971.538106481479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45971.538106481479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45971.538106481479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45971.538106481479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45971.538106481479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45971.538106481479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45971.538106481479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45971.538106481479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45971.538106481479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45971.538106481479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45971.538106481479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45971.538106481479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45971.538106481479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45971.538106481479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45971.538106481479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45971.538106481479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45971.538106481479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45971.538106481479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45971.538106481479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45971.538106481479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45971.538106481479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45971.538106481479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45971.538106481479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45971.538106481479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45971.538106481479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45971.538106481479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45971.538106481479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45971.538106481479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45971.538106481479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45971.538106481479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45971.538106481479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45971.538106481479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45971.538106481479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45971.538106481479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45971.538106481479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45971.538106481479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45971.538106481479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45971.538106481479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45971.538106481479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45971.538106481479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ref="G76:G139" ca="1" si="2">IFERROR(NOW()-F76,"-")</f>
        <v>45971.538106481479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45971.538106481479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45971.538106481479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45971.538106481479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45971.538106481479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45971.538106481479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45971.538106481479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45971.538106481479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45971.538106481479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45971.538106481479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45971.538106481479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45971.538106481479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45971.538106481479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45971.538106481479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45971.538106481479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45971.538106481479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45971.538106481479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45971.538106481479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45971.538106481479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45971.538106481479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45971.538106481479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45971.538106481479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45971.538106481479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45971.538106481479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45971.538106481479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45971.538106481479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45971.538106481479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45971.538106481479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45971.538106481479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45971.538106481479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45971.538106481479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45971.538106481479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45971.538106481479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45971.538106481479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45971.538106481479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45971.538106481479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45971.538106481479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45971.538106481479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45971.538106481479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45971.538106481479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45971.538106481479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45971.538106481479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45971.538106481479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45971.538106481479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45971.538106481479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45971.538106481479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45971.538106481479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45971.538106481479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45971.538106481479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45971.538106481479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45971.538106481479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45971.538106481479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45971.538106481479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45971.538106481479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45971.538106481479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45971.538106481479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45971.538106481479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45971.538106481479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45971.538106481479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45971.538106481479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45971.538106481479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45971.538106481479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45971.538106481479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45971.538106481479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ref="G140:G203" ca="1" si="3">IFERROR(NOW()-F140,"-")</f>
        <v>45971.538106481479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45971.538106481479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45971.538106481479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45971.538106481479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45971.538106481479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45971.538106481479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45971.538106481479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45971.538106481479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45971.538106481479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45971.538106481479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45971.538106481479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45971.538106481479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45971.538106481479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45971.538106481479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45971.538106481479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45971.538106481479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45971.538106481479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45971.538106481479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45971.538106481479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45971.538106481479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45971.538106481479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45971.538106481479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45971.538106481479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45971.538106481479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45971.538106481479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45971.538106481479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45971.538106481479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45971.538106481479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45971.538106481479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45971.538106481479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45971.538106481479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45971.538106481479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45971.538106481479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45971.538106481479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45971.538106481479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45971.538106481479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45971.538106481479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45971.538106481479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45971.538106481479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45971.538106481479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45971.538106481479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45971.538106481479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45971.538106481479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45971.538106481479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45971.538106481479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45971.538106481479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45971.538106481479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45971.538106481479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45971.538106481479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45971.538106481479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45971.538106481479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45971.538106481479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45971.538106481479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45971.538106481479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45971.538106481479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45971.538106481479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45971.538106481479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45971.538106481479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45971.538106481479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45971.538106481479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45971.538106481479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45971.538106481479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45971.538106481479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45971.538106481479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ref="G204:G267" ca="1" si="4">IFERROR(NOW()-F204,"-")</f>
        <v>45971.538106481479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45971.538106481479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45971.538106481479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45971.538106481479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45971.538106481479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45971.538106481479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45971.538106481479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45971.538106481479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45971.538106481479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45971.538106481479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45971.538106481479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45971.538106481479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45971.538106481479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45971.538106481479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45971.538106481479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45971.538106481479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45971.538106481479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45971.538106481479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45971.538106481479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45971.538106481479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45971.538106481479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45971.538106481479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45971.538106481479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45971.538106481479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45971.538106481479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45971.538106481479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45971.538106481479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45971.538106481479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45971.538106481479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45971.538106481479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45971.538106481479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45971.538106481479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45971.538106481479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45971.538106481479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45971.538106481479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45971.538106481479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45971.538106481479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45971.538106481479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45971.538106481479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45971.538106481479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45971.538106481479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45971.538106481479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45971.538106481479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45971.538106481479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45971.538106481479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45971.538106481479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45971.538106481479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45971.538106481479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45971.538106481479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45971.538106481479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45971.538106481479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45971.538106481479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45971.538106481479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45971.538106481479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45971.538106481479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45971.538106481479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45971.538106481479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45971.538106481479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45971.538106481479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45971.538106481479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45971.538106481479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45971.538106481479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45971.538106481479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45971.538106481479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ref="G268:G331" ca="1" si="5">IFERROR(NOW()-F268,"-")</f>
        <v>45971.538106481479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45971.538106481479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45971.538106481479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45971.538106481479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45971.538106481479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45971.538106481479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45971.538106481479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45971.538106481479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45971.538106481479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45971.538106481479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45971.538106481479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45971.538106481479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45971.538106481479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45971.538106481479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45971.538106481479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45971.538106481479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45971.538106481479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45971.538106481479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45971.538106481479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45971.538106481479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45971.538106481479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45971.538106481479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45971.538106481479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45971.538106481479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45971.538106481479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45971.538106481479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45971.538106481479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45971.538106481479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45971.538106481479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45971.538106481479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45971.538106481479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45971.538106481479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45971.538106481479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45971.538106481479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45971.538106481479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45971.538106481479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45971.538106481479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45971.538106481479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45971.538106481479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45971.538106481479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45971.538106481479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45971.538106481479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45971.538106481479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45971.538106481479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45971.538106481479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45971.538106481479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45971.538106481479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45971.538106481479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45971.538106481479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45971.538106481479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45971.538106481479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45971.538106481479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45971.538106481479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45971.538106481479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45971.538106481479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45971.538106481479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45971.538106481479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45971.538106481479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45971.538106481479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45971.538106481479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45971.538106481479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45971.538106481479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45971.538106481479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45971.538106481479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ref="G332:G395" ca="1" si="6">IFERROR(NOW()-F332,"-")</f>
        <v>45971.538106481479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45971.538106481479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45971.538106481479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45971.538106481479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45971.538106481479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45971.538106481479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45971.538106481479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45971.538106481479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45971.538106481479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45971.538106481479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45971.538106481479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45971.538106481479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45971.538106481479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45971.538106481479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45971.538106481479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45971.538106481479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45971.538106481479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45971.538106481479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45971.538106481479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45971.538106481479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45971.538106481479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45971.538106481479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45971.538106481479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45971.538106481479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45971.538106481479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45971.538106481479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45971.538106481479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45971.538106481479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45971.538106481479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45971.538106481479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45971.538106481479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45971.538106481479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45971.538106481479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45971.538106481479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45971.538106481479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45971.538106481479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45971.538106481479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45971.538106481479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45971.538106481479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45971.538106481479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45971.538106481479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45971.538106481479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45971.538106481479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45971.538106481479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45971.538106481479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45971.538106481479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45971.538106481479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45971.538106481479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45971.538106481479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45971.538106481479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45971.538106481479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45971.538106481479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45971.538106481479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45971.538106481479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45971.538106481479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45971.538106481479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45971.538106481479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45971.538106481479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45971.538106481479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45971.538106481479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45971.538106481479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45971.538106481479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45971.538106481479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45971.538106481479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ref="G396:G459" ca="1" si="7">IFERROR(NOW()-F396,"-")</f>
        <v>45971.538106481479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45971.538106481479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45971.538106481479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45971.538106481479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45971.538106481479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45971.538106481479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45971.538106481479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45971.538106481479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45971.538106481479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45971.538106481479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45971.538106481479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45971.538106481479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45971.538106481479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45971.538106481479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45971.538106481479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45971.538106481479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45971.538106481479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45971.538106481479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45971.538106481479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45971.538106481479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45971.538106481479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45971.538106481479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45971.538106481479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45971.538106481479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45971.538106481479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45971.538106481479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45971.538106481479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45971.538106481479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45971.538106481479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45971.538106481479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45971.538106481479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45971.538106481479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45971.538106481479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45971.538106481479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45971.538106481479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45971.538106481479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45971.538106481479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45971.538106481479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45971.538106481479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45971.538106481479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45971.538106481479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45971.538106481479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45971.538106481479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45971.538106481479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45971.538106481479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45971.538106481479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45971.538106481479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45971.538106481479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45971.538106481479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45971.538106481479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45971.538106481479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45971.538106481479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45971.538106481479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45971.538106481479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45971.538106481479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45971.538106481479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45971.538106481479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45971.538106481479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45971.538106481479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45971.538106481479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45971.538106481479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45971.538106481479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45971.538106481479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45971.538106481479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ref="G460:G523" ca="1" si="8">IFERROR(NOW()-F460,"-")</f>
        <v>45971.538106481479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45971.538106481479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45971.538106481479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45971.538106481479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45971.538106481479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45971.538106481479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45971.538106481479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45971.538106481479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45971.538106481479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45971.538106481479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45971.538106481479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45971.538106481479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45971.538106481479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45971.538106481479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45971.538106481479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45971.538106481479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45971.538106481479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45971.538106481479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45971.538106481479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45971.538106481479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45971.538106481479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45971.538106481479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45971.538106481479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45971.538106481479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45971.538106481479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45971.538106481479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45971.538106481479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45971.538106481479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45971.538106481479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45971.538106481479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45971.538106481479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45971.538106481479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45971.538106481479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45971.538106481479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45971.538106481479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45971.538106481479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45971.538106481479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45971.538106481479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45971.538106481479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45971.538106481479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45971.538106481479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45971.538106481479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45971.538106481479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45971.538106481479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45971.538106481479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45971.538106481479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45971.538106481479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45971.538106481479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45971.538106481479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45971.538106481479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45971.538106481479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45971.538106481479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45971.538106481479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45971.538106481479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45971.538106481479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45971.538106481479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45971.538106481479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45971.538106481479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45971.538106481479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45971.538106481479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45971.538106481479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45971.538106481479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45971.538106481479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45971.538106481479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ref="G524:G587" ca="1" si="9">IFERROR(NOW()-F524,"-")</f>
        <v>45971.538106481479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45971.538106481479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45971.538106481479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45971.538106481479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45971.538106481479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45971.538106481479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45971.538106481479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45971.538106481479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45971.538106481479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45971.538106481479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45971.538106481479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45971.538106481479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45971.538106481479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45971.538106481479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45971.538106481479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45971.538106481479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45971.538106481479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45971.538106481479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45971.538106481479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45971.538106481479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45971.538106481479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45971.538106481479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45971.538106481479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45971.538106481479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45971.538106481479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45971.538106481479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45971.538106481479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45971.538106481479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45971.538106481479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45971.538106481479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45971.538106481479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45971.538106481479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45971.538106481479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45971.538106481479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45971.538106481479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45971.538106481479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45971.538106481479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45971.538106481479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45971.538106481479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45971.538106481479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45971.538106481479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45971.538106481479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45971.538106481479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45971.538106481479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45971.538106481479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45971.538106481479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45971.538106481479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45971.538106481479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45971.538106481479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45971.538106481479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45971.538106481479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45971.538106481479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45971.538106481479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45971.538106481479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45971.538106481479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45971.538106481479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45971.538106481479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45971.538106481479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45971.538106481479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45971.538106481479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45971.538106481479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45971.538106481479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45971.538106481479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45971.538106481479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ref="G588:G651" ca="1" si="10">IFERROR(NOW()-F588,"-")</f>
        <v>45971.538106481479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45971.538106481479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45971.538106481479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45971.538106481479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45971.538106481479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45971.538106481479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45971.538106481479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45971.538106481479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45971.538106481479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45971.538106481479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45971.538106481479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45971.538106481479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45971.538106481479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45971.538106481479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45971.538106481479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45971.538106481479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45971.538106481479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45971.538106481479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45971.538106481479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45971.538106481479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45971.538106481479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45971.538106481479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45971.538106481479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45971.538106481479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45971.538106481479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45971.538106481479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45971.538106481479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45971.538106481479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45971.538106481479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45971.538106481479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45971.538106481479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45971.538106481479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45971.538106481479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45971.538106481479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45971.538106481479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45971.538106481479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45971.538106481479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45971.538106481479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45971.538106481479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45971.538106481479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45971.538106481479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45971.538106481479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45971.538106481479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45971.538106481479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45971.538106481479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45971.538106481479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45971.538106481479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45971.538106481479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45971.538106481479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45971.538106481479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45971.538106481479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45971.538106481479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45971.538106481479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45971.538106481479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45971.538106481479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45971.538106481479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45971.538106481479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45971.538106481479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45971.538106481479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45971.538106481479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45971.538106481479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45971.538106481479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45971.538106481479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45971.538106481479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ref="G652:G715" ca="1" si="11">IFERROR(NOW()-F652,"-")</f>
        <v>45971.538106481479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45971.538106481479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45971.538106481479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45971.538106481479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45971.538106481479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45971.538106481479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45971.538106481479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45971.538106481479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45971.538106481479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45971.538106481479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45971.538106481479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45971.538106481479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45971.538106481479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45971.538106481479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45971.538106481479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45971.538106481479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45971.538106481479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45971.538106481479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45971.538106481479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45971.538106481479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45971.538106481479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45971.538106481479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45971.538106481479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45971.538106481479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45971.538106481479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45971.538106481479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45971.538106481479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45971.538106481479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45971.538106481479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45971.538106481479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45971.538106481479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45971.538106481479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45971.538106481479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45971.538106481479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45971.538106481479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45971.538106481479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45971.538106481479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45971.538106481479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45971.538106481479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45971.538106481479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45971.538106481479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45971.538106481479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45971.538106481479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45971.538106481479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45971.538106481479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45971.538106481479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45971.538106481479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45971.538106481479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45971.538106481479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45971.538106481479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45971.538106481479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45971.538106481479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45971.538106481479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45971.538106481479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45971.538106481479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45971.538106481479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45971.538106481479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45971.538106481479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45971.538106481479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45971.538106481479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45971.538106481479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45971.538106481479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45971.538106481479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45971.538106481479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ref="G716:G779" ca="1" si="12">IFERROR(NOW()-F716,"-")</f>
        <v>45971.538106481479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45971.538106481479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45971.538106481479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45971.538106481479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45971.538106481479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45971.538106481479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45971.538106481479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45971.538106481479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45971.538106481479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45971.538106481479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45971.538106481479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45971.538106481479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45971.538106481479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45971.538106481479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45971.538106481479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45971.538106481479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45971.538106481479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45971.538106481479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45971.538106481479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45971.538106481479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45971.538106481479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45971.538106481479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45971.538106481479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45971.538106481479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45971.538106481479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45971.538106481479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45971.538106481479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45971.538106481479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45971.538106481479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45971.538106481479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45971.538106481479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45971.538106481479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45971.538106481479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45971.538106481479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45971.538106481479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45971.538106481479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45971.538106481479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45971.538106481479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45971.538106481479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45971.538106481479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45971.538106481479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45971.538106481479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45971.538106481479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45971.538106481479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45971.538106481479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45971.538106481479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45971.538106481479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45971.538106481479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45971.538106481479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45971.538106481479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45971.538106481479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45971.538106481479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45971.538106481479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45971.538106481479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45971.538106481479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45971.538106481479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45971.538106481479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45971.538106481479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45971.538106481479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45971.538106481479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45971.538106481479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45971.538106481479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45971.538106481479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45971.538106481479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ref="G780:G843" ca="1" si="13">IFERROR(NOW()-F780,"-")</f>
        <v>45971.538106481479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45971.538106481479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45971.538106481479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45971.538106481479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45971.538106481479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45971.538106481479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45971.538106481479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45971.538106481479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45971.538106481479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45971.538106481479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45971.538106481479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45971.538106481479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45971.538106481479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45971.538106481479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45971.538106481479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45971.538106481479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45971.538106481479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45971.538106481479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45971.538106481479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45971.538106481479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45971.538106481479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45971.538106481479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45971.538106481479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45971.538106481479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45971.538106481479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45971.538106481479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45971.538106481479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45971.538106481479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45971.538106481479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45971.538106481479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45971.538106481479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45971.538106481479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45971.538106481479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45971.538106481479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45971.538106481479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45971.538106481479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45971.538106481479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45971.538106481479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45971.538106481479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45971.538106481479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45971.538106481479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45971.538106481479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45971.538106481479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45971.538106481479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45971.538106481479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45971.538106481479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45971.538106481479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45971.538106481479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45971.538106481479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45971.538106481479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45971.538106481479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45971.538106481479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45971.538106481479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45971.538106481479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45971.538106481479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45971.538106481479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45971.538106481479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45971.538106481479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45971.538106481479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45971.538106481479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45971.538106481479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45971.538106481479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45971.538106481479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45971.538106481479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ref="G844:G907" ca="1" si="14">IFERROR(NOW()-F844,"-")</f>
        <v>45971.538106481479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45971.538106481479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45971.538106481479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45971.538106481479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45971.538106481479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45971.538106481479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45971.538106481479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45971.538106481479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45971.538106481479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45971.538106481479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45971.538106481479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45971.538106481479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45971.538106481479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45971.538106481479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45971.538106481479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45971.538106481479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45971.538106481479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45971.538106481479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45971.538106481479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45971.538106481479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45971.538106481479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45971.538106481479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45971.538106481479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45971.538106481479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45971.538106481479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45971.538106481479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45971.538106481479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45971.538106481479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45971.538106481479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45971.538106481479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45971.538106481479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45971.538106481479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45971.538106481479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45971.538106481479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45971.538106481479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45971.538106481479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45971.538106481479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45971.538106481479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45971.538106481479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45971.538106481479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45971.538106481479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45971.538106481479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45971.538106481479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45971.538106481479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45971.538106481479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45971.538106481479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45971.538106481479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45971.538106481479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45971.538106481479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45971.538106481479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45971.538106481479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45971.538106481479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45971.538106481479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45971.538106481479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45971.538106481479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45971.538106481479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45971.538106481479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45971.538106481479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45971.538106481479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45971.538106481479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45971.538106481479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45971.538106481479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45971.538106481479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45971.538106481479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ref="G908:G971" ca="1" si="15">IFERROR(NOW()-F908,"-")</f>
        <v>45971.538106481479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45971.538106481479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45971.538106481479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45971.538106481479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45971.538106481479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45971.538106481479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45971.538106481479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45971.538106481479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45971.538106481479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45971.538106481479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45971.538106481479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45971.538106481479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45971.538106481479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45971.538106481479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45971.538106481479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45971.538106481479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45971.538106481479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45971.538106481479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45971.538106481479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45971.538106481479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45971.538106481479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45971.538106481479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45971.538106481479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45971.538106481479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45971.538106481479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45971.538106481479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45971.538106481479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45971.538106481479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45971.538106481479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45971.538106481479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45971.538106481479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45971.538106481479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45971.538106481479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45971.538106481479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45971.538106481479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45971.538106481479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45971.538106481479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45971.538106481479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45971.538106481479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45971.538106481479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45971.538106481479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45971.538106481479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45971.538106481479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45971.538106481479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45971.538106481479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45971.538106481479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45971.538106481479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45971.538106481479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45971.538106481479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45971.538106481479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45971.538106481479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45971.538106481479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45971.538106481479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45971.538106481479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45971.538106481479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45971.538106481479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45971.538106481479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45971.538106481479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45971.538106481479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45971.538106481479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45971.538106481479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45971.538106481479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45971.538106481479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45971.538106481479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ref="G972:G1035" ca="1" si="16">IFERROR(NOW()-F972,"-")</f>
        <v>45971.538106481479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45971.538106481479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45971.538106481479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45971.538106481479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45971.538106481479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45971.538106481479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45971.538106481479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45971.538106481479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45971.538106481479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45971.538106481479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45971.538106481479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45971.538106481479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45971.538106481479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45971.538106481479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45971.538106481479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45971.538106481479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45971.538106481479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45971.538106481479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45971.538106481479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45971.538106481479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45971.538106481479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45971.538106481479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45971.538106481479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45971.538106481479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45971.538106481479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45971.538106481479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45971.538106481479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45971.538106481479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45971.538106481479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45971.538106481479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45971.538106481479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45971.538106481479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45971.538106481479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45971.538106481479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45971.538106481479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45971.538106481479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45971.538106481479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45971.538106481479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45971.538106481479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45971.538106481479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45971.538106481479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45971.538106481479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45971.538106481479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45971.538106481479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45971.538106481479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45971.538106481479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45971.538106481479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45971.538106481479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45971.538106481479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45971.538106481479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45971.538106481479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45971.538106481479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45971.538106481479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45971.538106481479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45971.538106481479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45971.538106481479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45971.538106481479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45971.538106481479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45971.538106481479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45971.538106481479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45971.538106481479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45971.538106481479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45971.538106481479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45971.538106481479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ref="G1036:G1050" ca="1" si="17">IFERROR(NOW()-F1036,"-")</f>
        <v>45971.538106481479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45971.538106481479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45971.538106481479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45971.538106481479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45971.538106481479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45971.538106481479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45971.538106481479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45971.538106481479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45971.538106481479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45971.538106481479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45971.538106481479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45971.538106481479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45971.538106481479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45971.538106481479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45971.538106481479</v>
      </c>
      <c r="H1050" s="22"/>
      <c r="I1050" s="19" t="str">
        <f>IFERROR(VLOOKUP(D1050,DB!A:F,6,0),"")</f>
        <v/>
      </c>
      <c r="J1050" s="18" t="str">
        <f>IFERROR(VLOOKUP(D1050,DB!A:G,7,0),"")</f>
        <v/>
      </c>
      <c r="K1050" s="45"/>
      <c r="L1050" s="23" t="str">
        <f>IFERROR(VLOOKUP(D1050,DB!A:I,9,0),"")</f>
        <v/>
      </c>
    </row>
  </sheetData>
  <dataValidations count="2">
    <dataValidation allowBlank="1" showInputMessage="1" showErrorMessage="1" sqref="E1" xr:uid="{5914219A-CB83-432D-936A-CC0CB6F3982A}"/>
    <dataValidation type="list" allowBlank="1" showInputMessage="1" showErrorMessage="1" sqref="E2:E10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E16" sqref="E1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39115</v>
      </c>
      <c r="B2" s="92" t="str">
        <f>IFERROR(VLOOKUP(D2,DB!A:K,11,0),"")</f>
        <v>R4</v>
      </c>
      <c r="C2" s="94">
        <v>1</v>
      </c>
      <c r="D2" s="92" t="s">
        <v>35092</v>
      </c>
      <c r="E2" s="95" t="s">
        <v>39021</v>
      </c>
      <c r="F2" s="96">
        <v>45703.480717592596</v>
      </c>
      <c r="G2" s="97">
        <f t="shared" ref="G2" ca="1" si="0">IFERROR(NOW()-F2,"")</f>
        <v>268.057388888883</v>
      </c>
      <c r="H2" s="96">
        <v>45703.474768518521</v>
      </c>
      <c r="I2" s="96" t="str">
        <f>IFERROR(VLOOKUP(D2,DB!A:F,6,0),"")</f>
        <v>SCECO</v>
      </c>
      <c r="J2" s="96" t="str">
        <f>IFERROR(VLOOKUP(D2,DB!A:G,7,0),"")</f>
        <v>Dead</v>
      </c>
      <c r="K2" s="98" t="s">
        <v>39116</v>
      </c>
      <c r="L2" s="92" t="str">
        <f>IFERROR(VLOOKUP(D2,DB!A:I,9,0),"")</f>
        <v>Latis</v>
      </c>
    </row>
    <row r="3" spans="1:16" ht="15" customHeight="1">
      <c r="A3" s="135"/>
      <c r="B3" s="135" t="str">
        <f>IFERROR(VLOOKUP(D3,DB!A:K,11,0),"")</f>
        <v/>
      </c>
      <c r="C3" s="94"/>
      <c r="D3" s="92"/>
      <c r="E3" s="95"/>
      <c r="F3" s="96"/>
      <c r="G3" s="97">
        <f ca="1">IFERROR(NOW()-F3,"")</f>
        <v>45971.538106481479</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45971.538106481479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45971.538106481479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45971.538106481479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45971.538106481479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45971.538106481479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45971.538106481479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45971.538106481479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45971.538106481479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45971.538106481479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45971.538106481479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45971.538106481479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45971.538106481479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45971.538106481479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45971.538106481479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45971.538106481479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45971.538106481479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45971.538106481479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45971.538106481479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45971.538106481479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45971.538106481479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45971.538106481479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45971.538106481479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45971.538106481479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45971.538106481479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45971.538106481479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45971.538106481479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45971.538106481479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45971.538106481479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45971.538106481479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45971.538106481479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45971.538106481479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45971.538106481479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45971.538106481479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45971.538106481479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45971.538106481479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45971.538106481479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45971.538106481479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45971.538106481479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45971.538106481479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45971.538106481479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45971.538106481479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45971.538106481479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45971.538106481479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45971.538106481479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45971.538106481479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45971.538106481479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45971.538106481479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45971.538106481479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45971.538106481479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45971.538106481479</v>
      </c>
      <c r="H53" s="96"/>
      <c r="I53" s="135" t="str">
        <f>IFERROR(VLOOKUP(D53,DB!A:F,6,0),"")</f>
        <v/>
      </c>
      <c r="J53" s="135" t="str">
        <f>IFERROR(VLOOKUP(D53,DB!A:G,7,0),"")</f>
        <v/>
      </c>
      <c r="K53" s="98"/>
      <c r="L53" s="92" t="str">
        <f>IFERROR(VLOOKUP(D53,DB!A:I,9,0),"")</f>
        <v/>
      </c>
    </row>
    <row r="54" spans="1:12" ht="15" customHeight="1">
      <c r="A54" s="149"/>
      <c r="B54" s="149" t="str">
        <f>IFERROR(VLOOKUP(D54,DB!A:K,11,0),"")</f>
        <v/>
      </c>
      <c r="C54" s="150"/>
      <c r="D54" s="151"/>
      <c r="E54" s="152"/>
      <c r="F54" s="153"/>
      <c r="G54" s="97">
        <f ca="1">IFERROR(NOW()-F54,"")</f>
        <v>45971.538106481479</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45971.538106481479</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45971.538106481479</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45971.538106481479</v>
      </c>
      <c r="H57" s="153"/>
      <c r="I57" s="149" t="str">
        <f>IFERROR(VLOOKUP(D57,DB!A:F,6,0),"")</f>
        <v/>
      </c>
      <c r="J57" s="149" t="str">
        <f>IFERROR(VLOOKUP(D57,DB!A:G,7,0),"")</f>
        <v/>
      </c>
      <c r="K57" s="154"/>
      <c r="L57" s="151" t="str">
        <f>IFERROR(VLOOKUP(D57,DB!A:I,9,0),"")</f>
        <v/>
      </c>
    </row>
    <row r="58" spans="1:12" ht="15" customHeight="1">
      <c r="A58" s="149"/>
      <c r="B58" s="149" t="str">
        <f>IFERROR(VLOOKUP(D58,DB!A:K,11,0),"")</f>
        <v/>
      </c>
      <c r="C58" s="150"/>
      <c r="D58" s="151"/>
      <c r="E58" s="152"/>
      <c r="F58" s="153"/>
      <c r="G58" s="97">
        <f ca="1">IFERROR(NOW()-F58,"")</f>
        <v>45971.538106481479</v>
      </c>
      <c r="H58" s="153"/>
      <c r="I58" s="149" t="str">
        <f>IFERROR(VLOOKUP(D58,DB!A:F,6,0),"")</f>
        <v/>
      </c>
      <c r="J58" s="149" t="str">
        <f>IFERROR(VLOOKUP(D58,DB!A:G,7,0),"")</f>
        <v/>
      </c>
      <c r="K58" s="154"/>
      <c r="L58" s="151" t="str">
        <f>IFERROR(VLOOKUP(D58,DB!A:I,9,0),"")</f>
        <v/>
      </c>
    </row>
    <row r="59" spans="1:12" ht="15" customHeight="1">
      <c r="A59" s="149"/>
      <c r="B59" s="149" t="str">
        <f>IFERROR(VLOOKUP(D59,DB!A:K,11,0),"")</f>
        <v/>
      </c>
      <c r="C59" s="150"/>
      <c r="D59" s="151"/>
      <c r="E59" s="152"/>
      <c r="F59" s="153"/>
      <c r="G59" s="97">
        <f ca="1">IFERROR(NOW()-F59,"")</f>
        <v>45971.538106481479</v>
      </c>
      <c r="H59" s="153"/>
      <c r="I59" s="149" t="str">
        <f>IFERROR(VLOOKUP(D59,DB!A:F,6,0),"")</f>
        <v/>
      </c>
      <c r="J59" s="149" t="str">
        <f>IFERROR(VLOOKUP(D59,DB!A:G,7,0),"")</f>
        <v/>
      </c>
      <c r="K59" s="154"/>
      <c r="L59" s="151" t="str">
        <f>IFERROR(VLOOKUP(D59,DB!A:I,9,0),"")</f>
        <v/>
      </c>
    </row>
    <row r="60" spans="1:12" ht="15" customHeight="1">
      <c r="A60" s="149"/>
      <c r="B60" s="149" t="str">
        <f>IFERROR(VLOOKUP(D60,DB!A:K,11,0),"")</f>
        <v/>
      </c>
      <c r="C60" s="150"/>
      <c r="D60" s="151"/>
      <c r="E60" s="152"/>
      <c r="F60" s="153"/>
      <c r="G60" s="97">
        <f ca="1">IFERROR(NOW()-F60,"")</f>
        <v>45971.538106481479</v>
      </c>
      <c r="H60" s="153"/>
      <c r="I60" s="149" t="str">
        <f>IFERROR(VLOOKUP(D60,DB!A:F,6,0),"")</f>
        <v/>
      </c>
      <c r="J60" s="149" t="str">
        <f>IFERROR(VLOOKUP(D60,DB!A:G,7,0),"")</f>
        <v/>
      </c>
      <c r="K60" s="154"/>
      <c r="L60" s="151" t="str">
        <f>IFERROR(VLOOKUP(D60,DB!A:I,9,0),"")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4"/>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39117</v>
      </c>
      <c r="B2" s="37" t="str">
        <f>IFERROR(VLOOKUP(D2,DB!A:K,11,0),"")</f>
        <v>R5</v>
      </c>
      <c r="C2" s="37">
        <v>3</v>
      </c>
      <c r="D2" s="107" t="s">
        <v>36011</v>
      </c>
      <c r="E2" s="37" t="s">
        <v>39021</v>
      </c>
      <c r="F2" s="38">
        <v>45891.832060185188</v>
      </c>
      <c r="G2" s="116">
        <f ca="1">IFERROR(NOW()-F2,"")</f>
        <v>79.706046296290879</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39024</v>
      </c>
      <c r="F3" s="38">
        <v>45926.188877314817</v>
      </c>
      <c r="G3" s="116">
        <f t="shared" ref="G3" ca="1" si="0">IFERROR(NOW()-F3,"")</f>
        <v>45.349229166662553</v>
      </c>
      <c r="H3" s="38">
        <v>45926.158159722225</v>
      </c>
      <c r="I3" s="37" t="str">
        <f>IFERROR(VLOOKUP(D3,DB!A:F,6,0),"")</f>
        <v>SCECO</v>
      </c>
      <c r="J3" s="37" t="str">
        <f>IFERROR(VLOOKUP(D3,DB!A:G,7,0),"")</f>
        <v>Good</v>
      </c>
      <c r="K3" s="37" t="s">
        <v>39120</v>
      </c>
      <c r="L3" s="37" t="str">
        <f>IFERROR(VLOOKUP(D3,DB!A:I,9,0),"")</f>
        <v>Latis</v>
      </c>
      <c r="M3" s="106"/>
    </row>
    <row r="4" spans="1:13" ht="48" customHeight="1">
      <c r="A4" s="124" t="s">
        <v>39121</v>
      </c>
      <c r="B4" s="124" t="str">
        <f>IFERROR(VLOOKUP(D4,DB!A:K,11,0),"")</f>
        <v>R5</v>
      </c>
      <c r="C4" s="124">
        <v>1</v>
      </c>
      <c r="D4" s="124" t="s">
        <v>34758</v>
      </c>
      <c r="E4" s="124" t="s">
        <v>39024</v>
      </c>
      <c r="F4" s="125">
        <v>45948.661111111112</v>
      </c>
      <c r="G4" s="126">
        <f t="shared" ref="G4:G43" ca="1" si="1">IFERROR(NOW()-F4,"")</f>
        <v>22.876995370366785</v>
      </c>
      <c r="H4" s="125">
        <v>45948.661111111112</v>
      </c>
      <c r="I4" s="124" t="str">
        <f>IFERROR(VLOOKUP(D4,DB!A:F,6,0),"")</f>
        <v>SCECO</v>
      </c>
      <c r="J4" s="124" t="str">
        <f>IFERROR(VLOOKUP(D4,DB!A:G,7,0),"")</f>
        <v>Dead</v>
      </c>
      <c r="K4" s="124" t="s">
        <v>39122</v>
      </c>
      <c r="L4" s="124" t="str">
        <f>IFERROR(VLOOKUP(D4,DB!A:I,9,0),"")</f>
        <v>Latis</v>
      </c>
    </row>
    <row r="5" spans="1:13" ht="30.75">
      <c r="A5" s="124" t="s">
        <v>39123</v>
      </c>
      <c r="B5" s="124" t="s">
        <v>5443</v>
      </c>
      <c r="C5" s="124">
        <v>1</v>
      </c>
      <c r="D5" s="124" t="s">
        <v>32330</v>
      </c>
      <c r="E5" s="124" t="s">
        <v>39021</v>
      </c>
      <c r="F5" s="125">
        <v>45968.848599537036</v>
      </c>
      <c r="G5" s="126">
        <v>0.54726851851851854</v>
      </c>
      <c r="H5" s="125">
        <v>45968.827465277776</v>
      </c>
      <c r="I5" s="124" t="s">
        <v>22</v>
      </c>
      <c r="J5" s="124" t="s">
        <v>65</v>
      </c>
      <c r="K5" s="124" t="s">
        <v>39124</v>
      </c>
      <c r="L5" s="124" t="s">
        <v>8145</v>
      </c>
    </row>
    <row r="6" spans="1:13">
      <c r="A6" s="124"/>
      <c r="B6" s="124" t="str">
        <f>IFERROR(VLOOKUP(D6,DB!A:K,11,0),"")</f>
        <v/>
      </c>
      <c r="C6" s="124"/>
      <c r="D6" s="124"/>
      <c r="E6" s="124"/>
      <c r="F6" s="125"/>
      <c r="G6" s="126">
        <f t="shared" ca="1" si="1"/>
        <v>45971.538106481479</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45971.538106481479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45971.538106481479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45971.538106481479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45971.538106481479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45971.538106481479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45971.538106481479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45971.538106481479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45971.538106481479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45971.538106481479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45971.538106481479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45971.538106481479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45971.538106481479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45971.538106481479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45971.538106481479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45971.538106481479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45971.538106481479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45971.538106481479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45971.538106481479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45971.538106481479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45971.538106481479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45971.538106481479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45971.538106481479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45971.538106481479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45971.538106481479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45971.538106481479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45971.538106481479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45971.538106481479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45971.538106481479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45971.538106481479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45971.538106481479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45971.538106481479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45971.538106481479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45971.538106481479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45971.538106481479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45971.538106481479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45971.538106481479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45971.538106481479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ref="G44:G107" ca="1" si="2">IFERROR(NOW()-F44,"")</f>
        <v>45971.538106481479</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45971.538106481479</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45971.538106481479</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45971.538106481479</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45971.538106481479</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45971.538106481479</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45971.538106481479</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45971.538106481479</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45971.538106481479</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45971.538106481479</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45971.538106481479</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45971.538106481479</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45971.538106481479</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45971.538106481479</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45971.538106481479</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45971.538106481479</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45971.538106481479</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45971.538106481479</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45971.538106481479</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45971.538106481479</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45971.538106481479</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45971.538106481479</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45971.538106481479</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45971.538106481479</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45971.538106481479</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45971.538106481479</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45971.538106481479</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45971.538106481479</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45971.538106481479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45971.538106481479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45971.538106481479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45971.538106481479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45971.538106481479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45971.538106481479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45971.538106481479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45971.538106481479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45971.538106481479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45971.538106481479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45971.538106481479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45971.538106481479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45971.538106481479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45971.538106481479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45971.538106481479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45971.538106481479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45971.538106481479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45971.538106481479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45971.538106481479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45971.538106481479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45971.538106481479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45971.538106481479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45971.538106481479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45971.538106481479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45971.538106481479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45971.538106481479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45971.538106481479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45971.538106481479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45971.538106481479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45971.538106481479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45971.538106481479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45971.538106481479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45971.538106481479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45971.538106481479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45971.538106481479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45971.538106481479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ref="G108:G171" ca="1" si="3">IFERROR(NOW()-F108,"")</f>
        <v>45971.538106481479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45971.538106481479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45971.538106481479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45971.538106481479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45971.538106481479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45971.538106481479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45971.538106481479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45971.538106481479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45971.538106481479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45971.538106481479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45971.538106481479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45971.538106481479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45971.538106481479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45971.538106481479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45971.538106481479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45971.538106481479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45971.538106481479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45971.538106481479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45971.538106481479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45971.538106481479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45971.538106481479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45971.538106481479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45971.538106481479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45971.538106481479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45971.538106481479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45971.538106481479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45971.538106481479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45971.538106481479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45971.538106481479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45971.538106481479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45971.538106481479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45971.538106481479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45971.538106481479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45971.538106481479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45971.538106481479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45971.538106481479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45971.538106481479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45971.538106481479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45971.538106481479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45971.538106481479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45971.538106481479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45971.538106481479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45971.538106481479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45971.538106481479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45971.538106481479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45971.538106481479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45971.538106481479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45971.538106481479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45971.538106481479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45971.538106481479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45971.538106481479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45971.538106481479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45971.538106481479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45971.538106481479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45971.538106481479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45971.538106481479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45971.538106481479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45971.538106481479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45971.538106481479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45971.538106481479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45971.538106481479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45971.538106481479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45971.538106481479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45971.538106481479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ref="G172:G235" ca="1" si="4">IFERROR(NOW()-F172,"")</f>
        <v>45971.538106481479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45971.538106481479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45971.538106481479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45971.538106481479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45971.538106481479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45971.538106481479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45971.538106481479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45971.538106481479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45971.538106481479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45971.538106481479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45971.538106481479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45971.538106481479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45971.538106481479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45971.538106481479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45971.538106481479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45971.538106481479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45971.538106481479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45971.538106481479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45971.538106481479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45971.538106481479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45971.538106481479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45971.538106481479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45971.538106481479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45971.538106481479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45971.538106481479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45971.538106481479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45971.538106481479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45971.538106481479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45971.538106481479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45971.538106481479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45971.538106481479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45971.538106481479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45971.538106481479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45971.538106481479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45971.538106481479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45971.538106481479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45971.538106481479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45971.538106481479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45971.538106481479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45971.538106481479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45971.538106481479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45971.538106481479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45971.538106481479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45971.538106481479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45971.538106481479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45971.538106481479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45971.538106481479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45971.538106481479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45971.538106481479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45971.538106481479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45971.538106481479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45971.538106481479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45971.538106481479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45971.538106481479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45971.538106481479</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45971.538106481479</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45971.538106481479</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45971.538106481479</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45971.538106481479</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45971.538106481479</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45971.538106481479</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45971.538106481479</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45971.538106481479</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45971.538106481479</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ref="G236:G299" ca="1" si="5">IFERROR(NOW()-F236,"")</f>
        <v>45971.538106481479</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45971.538106481479</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45971.538106481479</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45971.538106481479</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45971.538106481479</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45971.538106481479</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45971.538106481479</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45971.538106481479</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45971.538106481479</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45971.538106481479</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45971.538106481479</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45971.538106481479</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45971.538106481479</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45971.538106481479</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45971.538106481479</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45971.538106481479</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45971.538106481479</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45971.538106481479</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45971.538106481479</v>
      </c>
      <c r="H254" s="124"/>
      <c r="I254" s="124" t="str">
        <f>IFERROR(VLOOKUP(D254,DB!A:F,6,0),"")</f>
        <v/>
      </c>
      <c r="J254" s="124" t="str">
        <f>IFERROR(VLOOKUP(D254,DB!A:G,7,0),"")</f>
        <v/>
      </c>
      <c r="K254" s="124"/>
      <c r="L254" s="124" t="str">
        <f>IFERROR(VLOOKUP(D254,DB!A:I,9,0),"")</f>
        <v/>
      </c>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sheetData>
  <dataValidations count="2">
    <dataValidation allowBlank="1" showInputMessage="1" showErrorMessage="1" sqref="E1" xr:uid="{920C6338-E771-4DAE-8C89-92A9093EA4DE}"/>
    <dataValidation type="list" allowBlank="1" showInputMessage="1" showErrorMessage="1" sqref="E2:E25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9"/>
  <sheetViews>
    <sheetView workbookViewId="0">
      <selection activeCell="D4" sqref="D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7" ca="1" si="0">IFERROR(NOW()-F2,"-")</f>
        <v>45971.538106481479</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45971.538106481479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45971.538106481479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45971.538106481479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45971.538106481479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45971.538106481479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ref="G8:G71" ca="1" si="1">IFERROR(NOW()-F8,"-")</f>
        <v>45971.538106481479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45971.538106481479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45971.538106481479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45971.538106481479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45971.538106481479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45971.538106481479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45971.538106481479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45971.538106481479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45971.538106481479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45971.538106481479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45971.538106481479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45971.538106481479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45971.538106481479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45971.538106481479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45971.538106481479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45971.538106481479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45971.538106481479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45971.538106481479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45971.538106481479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45971.538106481479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45971.538106481479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45971.538106481479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45971.538106481479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45971.538106481479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45971.538106481479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45971.538106481479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45971.538106481479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45971.538106481479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45971.538106481479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45971.538106481479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45971.538106481479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45971.538106481479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45971.538106481479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45971.538106481479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45971.538106481479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45971.538106481479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45971.538106481479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45971.538106481479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45971.538106481479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45971.538106481479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45971.538106481479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45971.538106481479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45971.538106481479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45971.538106481479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45971.538106481479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45971.538106481479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45971.538106481479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45971.538106481479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45971.538106481479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45971.538106481479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45971.538106481479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45971.538106481479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45971.538106481479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45971.538106481479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45971.538106481479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45971.538106481479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45971.538106481479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45971.538106481479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45971.538106481479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45971.538106481479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45971.538106481479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45971.538106481479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45971.538106481479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45971.538106481479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ref="G72:G135" ca="1" si="2">IFERROR(NOW()-F72,"-")</f>
        <v>45971.538106481479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45971.538106481479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45971.538106481479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45971.538106481479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45971.538106481479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45971.538106481479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45971.538106481479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45971.538106481479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45971.538106481479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45971.538106481479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45971.538106481479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45971.538106481479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45971.538106481479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45971.538106481479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45971.538106481479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45971.538106481479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45971.538106481479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45971.538106481479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45971.538106481479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45971.538106481479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45971.538106481479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45971.538106481479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45971.538106481479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45971.538106481479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45971.538106481479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45971.538106481479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45971.538106481479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45971.538106481479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45971.538106481479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45971.538106481479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45971.538106481479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45971.538106481479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45971.538106481479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45971.538106481479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45971.538106481479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45971.538106481479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45971.538106481479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45971.538106481479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45971.538106481479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45971.538106481479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45971.538106481479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45971.538106481479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45971.538106481479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45971.538106481479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45971.538106481479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45971.538106481479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45971.538106481479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45971.538106481479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45971.538106481479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45971.538106481479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45971.538106481479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45971.538106481479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45971.538106481479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45971.538106481479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45971.538106481479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45971.538106481479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45971.538106481479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45971.538106481479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45971.538106481479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45971.538106481479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45971.538106481479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45971.538106481479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45971.538106481479</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45971.538106481479</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ref="G136:G169" ca="1" si="3">IFERROR(NOW()-F136,"-")</f>
        <v>45971.538106481479</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45971.538106481479</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45971.538106481479</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45971.538106481479</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45971.538106481479</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45971.538106481479</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45971.538106481479</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45971.538106481479</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45971.538106481479</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45971.538106481479</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45971.538106481479</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45971.538106481479</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45971.538106481479</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45971.538106481479</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45971.538106481479</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45971.538106481479</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45971.538106481479</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45971.538106481479</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45971.538106481479</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45971.538106481479</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45971.538106481479</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45971.538106481479</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45971.538106481479</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45971.538106481479</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45971.538106481479</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45971.538106481479</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45971.538106481479</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45971.538106481479</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45971.538106481479</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45971.538106481479</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45971.538106481479</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45971.538106481479</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45971.538106481479</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45971.538106481479</v>
      </c>
      <c r="H169" s="143"/>
      <c r="I169" s="141" t="str">
        <f>IFERROR(VLOOKUP(D169,DB!A:F,6,0),"")</f>
        <v/>
      </c>
      <c r="J169" s="141" t="str">
        <f>IFERROR(VLOOKUP(D169,DB!A:G,7,0),"")</f>
        <v/>
      </c>
      <c r="K169" s="144"/>
      <c r="L169" s="145" t="str">
        <f>IFERROR(VLOOKUP(D169,DB!A:I,9,0),"")</f>
        <v/>
      </c>
    </row>
  </sheetData>
  <dataValidations count="2">
    <dataValidation allowBlank="1" showInputMessage="1" showErrorMessage="1" sqref="E1" xr:uid="{9E1BC488-8814-4F8A-8DBE-742B3278AB71}"/>
    <dataValidation type="list" allowBlank="1" showInputMessage="1" showErrorMessage="1" sqref="E2:E1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2025-11-10T09:55:08Z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