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483" documentId="120_S{2AC9BD13-BADA-5192-A53E-5A8FF88502F6}" xr6:coauthVersionLast="47" xr6:coauthVersionMax="47" xr10:uidLastSave="{703208FB-238B-454F-B359-57EC6CA5A5E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G2" i="1"/>
  <c r="B5" i="5"/>
  <c r="G5" i="5"/>
  <c r="I5" i="5"/>
  <c r="J5" i="5"/>
  <c r="L5"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<sst xmlns="http://schemas.openxmlformats.org/spreadsheetml/2006/main" count="180290" uniqueCount="39128">
  <si>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</si>
  <si>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</si>
  <si>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</si>
  <si>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</si>
  <si>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</si>
  <si>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</si>
  <si>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</si>
  <si>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</si>
  <si>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</si>
  <si>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</si>
  <si>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</si>
  <si>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</si>
  <si>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</si>
  <si>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</si>
  <si>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</si>
  <si>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</si>
  <si>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</si>
  <si>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</si>
  <si>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</si>
  <si>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</si>
  <si>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</si>
  <si>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</si>
  <si>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</si>
  <si>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</si>
  <si>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</si>
  <si>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</si>
  <si>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</si>
  <si>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</si>
  <si>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</si>
  <si>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</si>
  <si>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</si>
  <si>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</si>
  <si>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</si>
  <si>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</si>
  <si>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</si>
  <si>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</si>
  <si>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</si>
  <si>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</si>
  <si>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</si>
  <si>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</si>
  <si>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</si>
  <si>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</si>
  <si>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</si>
  <si>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</si>
  <si>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</si>
  <si>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</si>
  <si>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</si>
  <si>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</si>
  <si>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</si>
  <si>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</si>
  <si>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</si>
  <si>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</si>
  <si>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</si>
  <si>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</si>
  <si>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</si>
  <si>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</si>
  <si>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</si>
  <si>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</si>
  <si>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</si>
  <si>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</si>
  <si>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</si>
  <si>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</si>
  <si>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</si>
  <si>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</si>
  <si>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</si>
  <si>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</si>
  <si>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</si>
  <si>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</si>
  <si>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</si>
  <si>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</si>
  <si>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</si>
  <si>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</si>
  <si>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</si>
  <si>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</si>
  <si>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</si>
  <si>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</si>
  <si>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</si>
  <si>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</si>
  <si>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</si>
  <si>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</si>
  <si>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</si>
  <si>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</si>
  <si>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</si>
  <si>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</si>
  <si>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</si>
  <si>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</si>
  <si>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</si>
  <si>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</si>
  <si>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</si>
  <si>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</si>
  <si>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</si>
  <si>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</si>
  <si>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</si>
  <si>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</si>
  <si>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</si>
  <si>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</si>
  <si>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</si>
  <si>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</si>
  <si>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</si>
  <si>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</si>
  <si>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</si>
  <si>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</si>
  <si>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</si>
  <si>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</si>
  <si>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</si>
  <si>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</si>
  <si>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</si>
  <si>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</si>
  <si>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</si>
  <si>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</si>
  <si>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</si>
  <si>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</si>
  <si>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</si>
  <si>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</si>
  <si>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</si>
  <si>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</si>
  <si>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</si>
  <si>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</si>
  <si>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</si>
  <si>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</si>
  <si>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</si>
  <si>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</si>
  <si>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</si>
  <si>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</si>
  <si>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</si>
  <si>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</si>
  <si>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</si>
  <si>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</si>
  <si>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</si>
  <si>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</si>
  <si>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</si>
  <si>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</si>
  <si>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</si>
  <si>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</si>
  <si>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</si>
  <si>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</si>
  <si>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</si>
  <si>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</si>
  <si>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</si>
  <si>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</si>
  <si>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</si>
  <si>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</si>
  <si>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</si>
  <si>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</si>
  <si>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</si>
  <si>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</si>
  <si>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</si>
  <si>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</si>
  <si>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</si>
  <si>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</si>
  <si>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</si>
  <si>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</si>
  <si>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</si>
  <si>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</si>
  <si>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</si>
  <si>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</si>
  <si>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</si>
  <si>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</si>
  <si>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</si>
  <si>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</si>
  <si>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</si>
  <si>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</si>
  <si>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</si>
  <si>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</si>
  <si>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</si>
  <si>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</si>
  <si>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</si>
  <si>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</si>
  <si>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</si>
  <si>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</si>
  <si>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</si>
  <si>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</si>
  <si>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</si>
  <si>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</si>
  <si>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</si>
  <si>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</si>
  <si>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</si>
  <si>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</si>
  <si>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</si>
  <si>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</si>
  <si>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</si>
  <si>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</si>
  <si>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</si>
  <si>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</si>
  <si>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</si>
  <si>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</si>
  <si>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</si>
  <si>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</si>
  <si>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</si>
  <si>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</si>
  <si>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</si>
  <si>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</si>
  <si>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</si>
  <si>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</si>
  <si>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</si>
  <si>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</si>
  <si>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</si>
  <si>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</si>
  <si>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</si>
  <si>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</si>
  <si>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</si>
  <si>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</si>
  <si>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</si>
  <si>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</si>
  <si>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</si>
  <si>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</si>
  <si>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</si>
  <si>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</si>
  <si>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</si>
  <si>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</si>
  <si>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</si>
  <si>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</si>
  <si>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</si>
  <si>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</si>
  <si>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</si>
  <si>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</si>
  <si>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</si>
  <si>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</si>
  <si>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</si>
  <si>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</si>
  <si>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</si>
  <si>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</si>
  <si>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</si>
  <si>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</si>
  <si>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</si>
  <si>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</si>
  <si>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</si>
  <si>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</si>
  <si>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</si>
  <si>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</si>
  <si>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</si>
  <si>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</si>
  <si>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</si>
  <si>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</si>
  <si>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</si>
  <si>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</si>
  <si>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</si>
  <si>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</si>
  <si>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</si>
  <si>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</si>
  <si>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</si>
  <si>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</si>
  <si>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</si>
  <si>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</si>
  <si>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</si>
  <si>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</si>
  <si>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</si>
  <si>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</si>
  <si>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</si>
  <si>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</si>
  <si>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</si>
  <si>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</si>
  <si>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</si>
  <si>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</si>
  <si>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</si>
  <si>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</si>
  <si>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</si>
  <si>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</si>
  <si>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</si>
  <si>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</si>
  <si>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</si>
  <si>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</si>
  <si>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</si>
  <si>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</si>
  <si>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</si>
  <si>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</si>
  <si>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</si>
  <si>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</si>
  <si>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</si>
  <si>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</si>
  <si>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</si>
  <si>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</si>
  <si>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</si>
  <si>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</si>
  <si>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</si>
  <si>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</si>
  <si>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</si>
  <si>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</si>
  <si>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</si>
  <si>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</si>
  <si>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</si>
  <si>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</si>
  <si>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</si>
  <si>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</si>
  <si>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</si>
  <si>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</si>
  <si>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</si>
  <si>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</si>
  <si>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</si>
  <si>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</si>
  <si>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</si>
  <si>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</si>
  <si>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</si>
  <si>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</si>
  <si>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</si>
  <si>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</si>
  <si>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</si>
  <si>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</si>
  <si>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</si>
  <si>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</si>
  <si>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</si>
  <si>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</si>
  <si>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</si>
  <si>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</si>
  <si>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</si>
  <si>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</si>
  <si>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</si>
  <si>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</si>
  <si>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</si>
  <si>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</si>
  <si>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</si>
  <si>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</si>
  <si>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</si>
  <si>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</si>
  <si>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</si>
  <si>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</si>
  <si>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</si>
  <si>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</si>
  <si>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</si>
  <si>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</si>
  <si>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</si>
  <si>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</si>
  <si>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</si>
  <si>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</si>
  <si>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</si>
  <si>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</si>
  <si>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</si>
  <si>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</si>
  <si>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</si>
  <si>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</si>
  <si>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</si>
  <si>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</si>
  <si>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</si>
  <si>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</si>
  <si>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</si>
  <si>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</si>
  <si>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</si>
  <si>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</si>
  <si>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</si>
  <si>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</si>
  <si>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</si>
  <si>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</si>
  <si>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</si>
  <si>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</si>
  <si>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</si>
  <si>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</si>
  <si>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</si>
  <si>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</si>
  <si>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</si>
  <si>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</si>
  <si>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</si>
  <si>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</si>
  <si>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</si>
  <si>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</si>
  <si>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</si>
  <si>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</si>
  <si>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</si>
  <si>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</si>
  <si>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</si>
  <si>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</si>
  <si>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</si>
  <si>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</si>
  <si>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</si>
  <si>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</si>
  <si>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</si>
  <si>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</si>
  <si>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</si>
  <si>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</si>
  <si>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</si>
  <si>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</si>
  <si>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</si>
  <si>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</si>
  <si>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</si>
  <si>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</si>
  <si>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</si>
  <si>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</si>
  <si>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</si>
  <si>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</si>
  <si>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</si>
  <si>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</si>
  <si>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</si>
  <si>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</si>
  <si>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</si>
  <si>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</si>
  <si>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</si>
  <si>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</si>
  <si>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</si>
  <si>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</si>
  <si>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</si>
  <si>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</si>
  <si>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</si>
  <si>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</si>
  <si>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</si>
  <si>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</si>
  <si>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</si>
  <si>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</si>
  <si>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</si>
  <si>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</si>
  <si>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</si>
  <si>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</si>
  <si>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</si>
  <si>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</si>
  <si>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</si>
  <si>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</si>
  <si>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</si>
  <si>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</si>
  <si>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</si>
  <si>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</si>
  <si>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</si>
  <si>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</si>
  <si>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</si>
  <si>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</si>
  <si>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</si>
  <si>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</si>
  <si>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</si>
  <si>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</si>
  <si>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</si>
  <si>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</si>
  <si>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</si>
  <si>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</si>
  <si>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</si>
  <si>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</si>
  <si>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</si>
  <si>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</si>
  <si>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</si>
  <si>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</si>
  <si>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</si>
  <si>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</si>
  <si>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</si>
  <si>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</si>
  <si>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</si>
  <si>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</si>
  <si>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</si>
  <si>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</si>
  <si>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</si>
  <si>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</si>
  <si>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</si>
  <si>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</si>
  <si>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</si>
  <si>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</si>
  <si>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</si>
  <si>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</si>
  <si>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</si>
  <si>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</si>
  <si>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</si>
  <si>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</si>
  <si>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</si>
  <si>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</si>
  <si>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</si>
  <si>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</si>
  <si>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</si>
  <si>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</si>
  <si>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</si>
  <si>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</si>
  <si>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</si>
  <si>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</si>
  <si>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</si>
  <si>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</si>
  <si>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</si>
  <si>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</si>
  <si>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</si>
  <si>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</si>
  <si>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</si>
  <si>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</si>
  <si>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</si>
  <si>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</si>
  <si>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</si>
  <si>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</si>
  <si>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</si>
  <si>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</si>
  <si>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</si>
  <si>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</si>
  <si>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</si>
  <si>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</si>
  <si>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</si>
  <si>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</si>
  <si>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</si>
  <si>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</si>
  <si>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</si>
  <si>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</si>
  <si>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</si>
  <si>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</si>
  <si>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</si>
  <si>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</si>
  <si>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</si>
  <si>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</si>
  <si>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</si>
  <si>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</si>
  <si>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</si>
  <si>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</si>
  <si>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</si>
  <si>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</si>
  <si>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</si>
  <si>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</si>
  <si>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</si>
  <si>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</si>
  <si>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</si>
  <si>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</si>
  <si>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</si>
  <si>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</si>
  <si>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</si>
  <si>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</si>
  <si>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</si>
  <si>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</si>
  <si>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</si>
  <si>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</si>
  <si>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</si>
  <si>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</si>
  <si>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</si>
  <si>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</si>
  <si>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</si>
  <si>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</si>
  <si>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</si>
  <si>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</si>
  <si>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</si>
  <si>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</si>
  <si>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</si>
  <si>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</si>
  <si>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</si>
  <si>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</si>
  <si>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</si>
  <si>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</si>
  <si>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</si>
  <si>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</si>
  <si>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</si>
  <si>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</si>
  <si>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</si>
  <si>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</si>
  <si>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</si>
  <si>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</si>
  <si>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</si>
  <si>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</si>
  <si>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</si>
  <si>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</si>
  <si>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</si>
  <si>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</si>
  <si>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</si>
  <si>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</si>
  <si>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</si>
  <si>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</si>
  <si>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</si>
  <si>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</si>
  <si>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</si>
  <si>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</si>
  <si>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</si>
  <si>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</si>
  <si>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</si>
  <si>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</si>
  <si>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</si>
  <si>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</si>
  <si>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</si>
  <si>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</si>
  <si>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</si>
  <si>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</si>
  <si>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</si>
  <si>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</si>
  <si>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</si>
  <si>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</si>
  <si>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</si>
  <si>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</si>
  <si>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</si>
  <si>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</si>
  <si>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</si>
  <si>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</si>
  <si>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</si>
  <si>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</si>
  <si>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</si>
  <si>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</si>
  <si>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</si>
  <si>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</si>
  <si>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</si>
  <si>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</si>
  <si>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</si>
  <si>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</si>
  <si>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</si>
  <si>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</si>
  <si>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</si>
  <si>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</si>
  <si>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</si>
  <si>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</si>
  <si>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</si>
  <si>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</si>
  <si>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</si>
  <si>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</si>
  <si>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</si>
  <si>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</si>
  <si>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</si>
  <si>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</si>
  <si>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</si>
  <si>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</si>
  <si>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</si>
  <si>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</si>
  <si>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</si>
  <si>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</si>
  <si>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</si>
  <si>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</si>
  <si>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</si>
  <si>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</si>
  <si>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</si>
  <si>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</si>
  <si>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</si>
  <si>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</si>
  <si>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</si>
  <si>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</si>
  <si>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</si>
  <si>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</si>
  <si>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</si>
  <si>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</si>
  <si>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</si>
  <si>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</si>
  <si>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</si>
  <si>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</si>
  <si>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</si>
  <si>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</si>
  <si>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</si>
  <si>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</si>
  <si>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</si>
  <si>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</si>
  <si>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</si>
  <si>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</si>
  <si>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</si>
  <si>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</si>
  <si>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</si>
  <si>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</si>
  <si>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</si>
  <si>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</si>
  <si>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</si>
  <si>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</si>
  <si>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</si>
  <si>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</si>
  <si>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</si>
  <si>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</si>
  <si>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</si>
  <si>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</si>
  <si>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</si>
  <si>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</si>
  <si>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</si>
  <si>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</si>
  <si>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</si>
  <si>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</si>
  <si>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</si>
  <si>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</si>
  <si>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</si>
  <si>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</si>
  <si>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</si>
  <si>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</si>
  <si>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</si>
  <si>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</si>
  <si>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</si>
  <si>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</si>
  <si>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</si>
  <si>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</si>
  <si>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</si>
  <si>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</si>
  <si>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</si>
  <si>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</si>
  <si>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</si>
  <si>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</si>
  <si>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</si>
  <si>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</si>
  <si>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</si>
  <si>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</si>
  <si>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</si>
  <si>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</si>
  <si>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</si>
  <si>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</si>
  <si>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</si>
  <si>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</si>
  <si>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</si>
  <si>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</si>
  <si>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</si>
  <si>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</si>
  <si>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</si>
  <si>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</si>
  <si>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</si>
  <si>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</si>
  <si>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</si>
  <si>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</si>
  <si>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</si>
  <si>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</si>
  <si>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</si>
  <si>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</si>
  <si>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</si>
  <si>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</si>
  <si>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</si>
  <si>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</si>
  <si>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</si>
  <si>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</si>
  <si>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</si>
  <si>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</si>
  <si>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</si>
  <si>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</si>
  <si>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</si>
  <si>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</si>
  <si>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</si>
  <si>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</si>
  <si>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</si>
  <si>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</si>
  <si>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</si>
  <si>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</si>
  <si>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</si>
  <si>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</si>
  <si>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</si>
  <si>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</si>
  <si>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</si>
  <si>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</si>
  <si>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</si>
  <si>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</si>
  <si>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</si>
  <si>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</si>
  <si>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</si>
  <si>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</si>
  <si>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</si>
  <si>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</si>
  <si>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</si>
  <si>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</si>
  <si>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</si>
  <si>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</si>
  <si>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</si>
  <si>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</si>
  <si>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</si>
  <si>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</si>
  <si>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</si>
  <si>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</si>
  <si>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</si>
  <si>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</si>
  <si>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</si>
  <si>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</si>
  <si>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</si>
  <si>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</si>
  <si>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</si>
  <si>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</si>
  <si>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</si>
  <si>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</si>
  <si>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</si>
  <si>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</si>
  <si>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</si>
  <si>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</si>
  <si>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</si>
  <si>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</si>
  <si>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</si>
  <si>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</si>
  <si>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</si>
  <si>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</si>
  <si>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</si>
  <si>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</si>
  <si>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</si>
  <si>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</si>
  <si>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</si>
  <si>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</si>
  <si>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</si>
  <si>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</si>
  <si>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</si>
  <si>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</si>
  <si>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</si>
  <si>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</si>
  <si>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</si>
  <si>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</si>
  <si>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</si>
  <si>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</si>
  <si>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</si>
  <si>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</si>
  <si>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</si>
  <si>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</si>
  <si>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</si>
  <si>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</si>
  <si>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</si>
  <si>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</si>
  <si>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</si>
  <si>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</si>
  <si>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</si>
  <si>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</si>
  <si>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</si>
  <si>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</si>
  <si>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</si>
  <si>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</si>
  <si>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</si>
  <si>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</si>
  <si>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</si>
  <si>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</si>
  <si>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</si>
  <si>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</si>
  <si>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</si>
  <si>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</si>
  <si>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</si>
  <si>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</si>
  <si>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</si>
  <si>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</si>
  <si>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</si>
  <si>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</si>
  <si>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</si>
  <si>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</si>
  <si>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</si>
  <si>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</si>
  <si>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</si>
  <si>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</si>
  <si>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</si>
  <si>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</si>
  <si>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</si>
  <si>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</si>
  <si>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</si>
  <si>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</si>
  <si>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</si>
  <si>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</si>
  <si>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</si>
  <si>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</si>
  <si>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</si>
  <si>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</si>
  <si>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</si>
  <si>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</si>
  <si>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</si>
  <si>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</si>
  <si>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</si>
  <si>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</si>
  <si>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</si>
  <si>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</si>
  <si>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</si>
  <si>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</si>
  <si>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</si>
  <si>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</si>
  <si>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</si>
  <si>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</si>
  <si>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</si>
  <si>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</si>
  <si>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</si>
  <si>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</si>
  <si>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</si>
  <si>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</si>
  <si>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</si>
  <si>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</si>
  <si>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</si>
  <si>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</si>
  <si>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</si>
  <si>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</si>
  <si>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</si>
  <si>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</si>
  <si>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</si>
  <si>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</si>
  <si>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</si>
  <si>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</si>
  <si>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</si>
  <si>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</si>
  <si>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</si>
  <si>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</si>
  <si>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</si>
  <si>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</si>
  <si>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</si>
  <si>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</si>
  <si>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</si>
  <si>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</si>
  <si>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</si>
  <si>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</si>
  <si>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</si>
  <si>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</si>
  <si>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</si>
  <si>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</si>
  <si>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</si>
  <si>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</si>
  <si>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</si>
  <si>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</si>
  <si>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</si>
  <si>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</si>
  <si>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</si>
  <si>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</si>
  <si>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</si>
  <si>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</si>
  <si>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</si>
  <si>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</si>
  <si>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</si>
  <si>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</si>
  <si>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</si>
  <si>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</si>
  <si>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</si>
  <si>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</si>
  <si>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</si>
  <si>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</si>
  <si>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</si>
  <si>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</si>
  <si>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</si>
  <si>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</si>
  <si>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</si>
  <si>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</si>
  <si>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</si>
  <si>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</si>
  <si>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</si>
  <si>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</si>
  <si>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</si>
  <si>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</si>
  <si>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</si>
  <si>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</si>
  <si>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</si>
  <si>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</si>
  <si>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</si>
  <si>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</si>
  <si>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</si>
  <si>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</si>
  <si>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</si>
  <si>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</si>
  <si>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</si>
  <si>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</si>
  <si>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</si>
  <si>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</si>
  <si>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</si>
  <si>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</si>
  <si>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</si>
  <si>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</si>
  <si>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</si>
  <si>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</si>
  <si>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</si>
  <si>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</si>
  <si>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</si>
  <si>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</si>
  <si>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</si>
  <si>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</si>
  <si>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</si>
  <si>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</si>
  <si>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</si>
  <si>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</si>
  <si>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</si>
  <si>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</si>
  <si>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</si>
  <si>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</si>
  <si>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</si>
  <si>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</si>
  <si>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</si>
  <si>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</si>
  <si>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</si>
  <si>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</si>
  <si>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</si>
  <si>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</si>
  <si>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</si>
  <si>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</si>
  <si>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</si>
  <si>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</si>
  <si>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</si>
  <si>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</si>
  <si>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</si>
  <si>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</si>
  <si>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</si>
  <si>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</si>
  <si>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</si>
  <si>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</si>
  <si>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</si>
  <si>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</si>
  <si>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</si>
  <si>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</si>
  <si>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</si>
  <si>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</si>
  <si>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</si>
  <si>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</si>
  <si>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</si>
  <si>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</si>
  <si>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</si>
  <si>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</si>
  <si>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</si>
  <si>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</si>
  <si>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</si>
  <si>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</si>
  <si>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</si>
  <si>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</si>
  <si>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</si>
  <si>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</si>
  <si>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</si>
  <si>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</si>
  <si>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</si>
  <si>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</si>
  <si>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</si>
  <si>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</si>
  <si>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</si>
  <si>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</si>
  <si>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</si>
  <si>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</si>
  <si>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</si>
  <si>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</si>
  <si>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</si>
  <si>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</si>
  <si>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</si>
  <si>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</si>
  <si>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</si>
  <si>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</si>
  <si>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</si>
  <si>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</si>
  <si>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</si>
  <si>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</si>
  <si>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</si>
  <si>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</si>
  <si>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</si>
  <si>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</si>
  <si>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</si>
  <si>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</si>
  <si>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</si>
  <si>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</si>
  <si>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</si>
  <si>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</si>
  <si>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</si>
  <si>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</si>
  <si>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</si>
  <si>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</si>
  <si>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</si>
  <si>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</si>
  <si>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</si>
  <si>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</si>
  <si>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</si>
  <si>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</si>
  <si>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</si>
  <si>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</si>
  <si>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</si>
  <si>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</si>
  <si>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</si>
  <si>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</si>
  <si>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</si>
  <si>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</si>
  <si>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</si>
  <si>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</si>
  <si>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</si>
  <si>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</si>
  <si>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</si>
  <si>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</si>
  <si>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</si>
  <si>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</si>
  <si>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</si>
  <si>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</si>
  <si>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</si>
  <si>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</si>
  <si>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</si>
  <si>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</si>
  <si>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</si>
  <si>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</si>
  <si>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</si>
  <si>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</si>
  <si>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</si>
  <si>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</si>
  <si>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</si>
  <si>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</si>
  <si>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</si>
  <si>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</si>
  <si>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</si>
  <si>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</si>
  <si>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</si>
  <si>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</si>
  <si>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</si>
  <si>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</si>
  <si>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</si>
  <si>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</si>
  <si>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</si>
  <si>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</si>
  <si>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</si>
  <si>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</si>
  <si>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</si>
  <si>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</si>
  <si>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</si>
  <si>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</si>
  <si>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</si>
  <si>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</si>
  <si>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</si>
  <si>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</si>
  <si>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</si>
  <si>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</si>
  <si>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</si>
  <si>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</si>
  <si>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</si>
  <si>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</si>
  <si>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</si>
  <si>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</si>
  <si>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</si>
  <si>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</si>
  <si>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</si>
  <si>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</si>
  <si>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</si>
  <si>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</si>
  <si>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</si>
  <si>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</si>
  <si>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</si>
  <si>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</si>
  <si>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</si>
  <si>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</si>
  <si>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</si>
  <si>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</si>
  <si>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</si>
  <si>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</si>
  <si>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</si>
  <si>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</si>
  <si>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</si>
  <si>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</si>
  <si>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</si>
  <si>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</si>
  <si>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</si>
  <si>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</si>
  <si>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</si>
  <si>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</si>
  <si>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</si>
  <si>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</si>
  <si>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</si>
  <si>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</si>
  <si>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</si>
  <si>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</si>
  <si>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</si>
  <si>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</si>
  <si>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</si>
  <si>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</si>
  <si>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</si>
  <si>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</si>
  <si>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</si>
  <si>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</si>
  <si>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</si>
  <si>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</si>
  <si>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</si>
  <si>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</si>
  <si>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</si>
  <si>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</si>
  <si>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</si>
  <si>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</si>
  <si>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</si>
  <si>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</si>
  <si>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</si>
  <si>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</si>
  <si>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</si>
  <si>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</si>
  <si>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</si>
  <si>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</si>
  <si>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</si>
  <si>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</si>
  <si>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</si>
  <si>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</si>
  <si>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</si>
  <si>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</si>
  <si>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</si>
  <si>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</si>
  <si>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</si>
  <si>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</si>
  <si>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</si>
  <si>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</si>
  <si>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</si>
  <si>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</si>
  <si>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</si>
  <si>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</si>
  <si>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</si>
  <si>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</si>
  <si>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</si>
  <si>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</si>
  <si>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</si>
  <si>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</si>
  <si>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</si>
  <si>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</si>
  <si>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</si>
  <si>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</si>
  <si>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</si>
  <si>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</si>
  <si>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</si>
  <si>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</si>
  <si>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</si>
  <si>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</si>
  <si>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</si>
  <si>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</si>
  <si>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</si>
  <si>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</si>
  <si>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</si>
  <si>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</si>
  <si>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</si>
  <si>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</si>
  <si>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</si>
  <si>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</si>
  <si>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</si>
  <si>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</si>
  <si>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</si>
  <si>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</si>
  <si>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</si>
  <si>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</si>
  <si>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</si>
  <si>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</si>
  <si>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</si>
  <si>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</si>
  <si>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</si>
  <si>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</si>
  <si>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</si>
  <si>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</si>
  <si>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</si>
  <si>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</si>
  <si>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</si>
  <si>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</si>
  <si>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</si>
  <si>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</si>
  <si>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</si>
  <si>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</si>
  <si>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</si>
  <si>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</si>
  <si>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</si>
  <si>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</si>
  <si>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</si>
  <si>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</si>
  <si>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</si>
  <si>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</si>
  <si>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</si>
  <si>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</si>
  <si>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</si>
  <si>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</si>
  <si>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</si>
  <si>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</si>
  <si>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</si>
  <si>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</si>
  <si>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</si>
  <si>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</si>
  <si>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</si>
  <si>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</si>
  <si>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</si>
  <si>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</si>
  <si>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</si>
  <si>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</si>
  <si>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</si>
  <si>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</si>
  <si>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</si>
  <si>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</si>
  <si>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</si>
  <si>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</si>
  <si>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</si>
  <si>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</si>
  <si>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</si>
  <si>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</si>
  <si>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</si>
  <si>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</si>
  <si>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</si>
  <si>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</si>
  <si>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</si>
  <si>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</si>
  <si>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</si>
  <si>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</si>
  <si>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</si>
  <si>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</si>
  <si>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</si>
  <si>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</si>
  <si>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</si>
  <si>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</si>
  <si>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</si>
  <si>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</si>
  <si>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</si>
  <si>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</si>
  <si>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</si>
  <si>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</si>
  <si>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</si>
  <si>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</si>
  <si>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</si>
  <si>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</si>
  <si>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</si>
  <si>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</si>
  <si>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</si>
  <si>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</si>
  <si>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</si>
  <si>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</si>
  <si>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</si>
  <si>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</si>
  <si>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</si>
  <si>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</si>
  <si>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</si>
  <si>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</si>
  <si>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</si>
  <si>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</si>
  <si>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</si>
  <si>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</si>
  <si>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</si>
  <si>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</si>
  <si>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</si>
  <si>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</si>
  <si>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</si>
  <si>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</si>
  <si>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</si>
  <si>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</si>
  <si>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</si>
  <si>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</si>
  <si>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</si>
  <si>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</si>
  <si>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</si>
  <si>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</si>
  <si>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</si>
  <si>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</si>
  <si>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</si>
  <si>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</si>
  <si>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</si>
  <si>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</si>
  <si>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</si>
  <si>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</si>
  <si>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</si>
  <si>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</si>
  <si>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</si>
  <si>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</si>
  <si>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</si>
  <si>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</si>
  <si>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</si>
  <si>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</si>
  <si>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</si>
  <si>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</si>
  <si>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</si>
  <si>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</si>
  <si>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</si>
  <si>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</si>
  <si>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</si>
  <si>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</si>
  <si>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</si>
  <si>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</si>
  <si>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</si>
  <si>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</si>
  <si>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</si>
  <si>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</si>
  <si>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</si>
  <si>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</si>
  <si>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</si>
  <si>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</si>
  <si>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</si>
  <si>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</si>
  <si>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</si>
  <si>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</si>
  <si>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</si>
  <si>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</si>
  <si>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</si>
  <si>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</si>
  <si>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</si>
  <si>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</si>
  <si>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</si>
  <si>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</si>
  <si>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</si>
  <si>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</si>
  <si>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</si>
  <si>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</si>
  <si>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</si>
  <si>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</si>
  <si>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</si>
  <si>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</si>
  <si>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</si>
  <si>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</si>
  <si>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</si>
  <si>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</si>
  <si>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</si>
  <si>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</si>
  <si>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</si>
  <si>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</si>
  <si>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</si>
  <si>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</si>
  <si>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</si>
  <si>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</si>
  <si>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</si>
  <si>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</si>
  <si>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</si>
  <si>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</si>
  <si>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</si>
  <si>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</si>
  <si>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</si>
  <si>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</si>
  <si>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</si>
  <si>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</si>
  <si>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</si>
  <si>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</si>
  <si>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</si>
  <si>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</si>
  <si>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</si>
  <si>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</si>
  <si>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</si>
  <si>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</si>
  <si>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</si>
  <si>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</si>
  <si>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</si>
  <si>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</si>
  <si>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</si>
  <si>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</si>
  <si>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</si>
  <si>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</si>
  <si>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</si>
  <si>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</si>
  <si>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</si>
  <si>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</si>
  <si>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</si>
  <si>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</si>
  <si>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</si>
  <si>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</si>
  <si>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</si>
  <si>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</si>
  <si>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</si>
  <si>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</si>
  <si>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</si>
  <si>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</si>
  <si>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</si>
  <si>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</si>
  <si>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</si>
  <si>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</si>
  <si>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</si>
  <si>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</si>
  <si>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</si>
  <si>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</si>
  <si>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</si>
  <si>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</si>
  <si>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</si>
  <si>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</si>
  <si>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</si>
  <si>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</si>
  <si>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</si>
  <si>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</si>
  <si>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</si>
  <si>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</si>
  <si>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</si>
  <si>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</si>
  <si>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</si>
  <si>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</si>
  <si>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</si>
  <si>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</si>
  <si>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</si>
  <si>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</si>
  <si>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</si>
  <si>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</si>
  <si>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</si>
  <si>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</si>
  <si>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</si>
  <si>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</si>
  <si>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</si>
  <si>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</si>
  <si>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</si>
  <si>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</si>
  <si>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</si>
  <si>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</si>
  <si>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</si>
  <si>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</si>
  <si>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</si>
  <si>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</si>
  <si>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</si>
  <si>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</si>
  <si>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</si>
  <si>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</si>
  <si>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</si>
  <si>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</si>
  <si>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</si>
  <si>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</si>
  <si>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</si>
  <si>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</si>
  <si>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</si>
  <si>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</si>
  <si>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</si>
  <si>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</si>
  <si>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</si>
  <si>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</si>
  <si>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</si>
  <si>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</si>
  <si>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</si>
  <si>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</si>
  <si>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</si>
  <si>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</si>
  <si>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</si>
  <si>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</si>
  <si>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</si>
  <si>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</si>
  <si>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</si>
  <si>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</si>
  <si>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</si>
  <si>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</si>
  <si>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</si>
  <si>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</si>
  <si>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</si>
  <si>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</si>
  <si>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</si>
  <si>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</si>
  <si>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</si>
  <si>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</si>
  <si>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</si>
  <si>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</si>
  <si>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</si>
  <si>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</si>
  <si>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</si>
  <si>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</si>
  <si>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</si>
  <si>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</si>
  <si>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</si>
  <si>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</si>
  <si>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</si>
  <si>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</si>
  <si>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</si>
  <si>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</si>
  <si>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</si>
  <si>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</si>
  <si>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</si>
  <si>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</si>
  <si>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</si>
  <si>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</si>
  <si>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</si>
  <si>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</si>
  <si>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</si>
  <si>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</si>
  <si>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</si>
  <si>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</si>
  <si>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</si>
  <si>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</si>
  <si>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</si>
  <si>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</si>
  <si>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</si>
  <si>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</si>
  <si>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</si>
  <si>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</si>
  <si>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</si>
  <si>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</si>
  <si>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</si>
  <si>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</si>
  <si>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</si>
  <si>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</si>
  <si>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</si>
  <si>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</si>
  <si>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</si>
  <si>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</si>
  <si>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</si>
  <si>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</si>
  <si>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</si>
  <si>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</si>
  <si>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</si>
  <si>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</si>
  <si>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</si>
  <si>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</si>
  <si>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</si>
  <si>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</si>
  <si>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</si>
  <si>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</si>
  <si>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</si>
  <si>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</si>
  <si>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</si>
  <si>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</si>
  <si>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</si>
  <si>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</si>
  <si>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</si>
  <si>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</si>
  <si>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</si>
  <si>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</si>
  <si>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</si>
  <si>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</si>
  <si>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</si>
  <si>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</si>
  <si>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</si>
  <si>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</si>
  <si>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</si>
  <si>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</si>
  <si>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</si>
  <si>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</si>
  <si>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</si>
  <si>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</si>
  <si>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</si>
  <si>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</si>
  <si>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</si>
  <si>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</si>
  <si>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</si>
  <si>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</si>
  <si>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</si>
  <si>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</si>
  <si>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</si>
  <si>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</si>
  <si>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</si>
  <si>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</si>
  <si>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</si>
  <si>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</si>
  <si>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</si>
  <si>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</si>
  <si>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</si>
  <si>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</si>
  <si>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</si>
  <si>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</si>
  <si>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</si>
  <si>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</si>
  <si>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</si>
  <si>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</si>
  <si>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</si>
  <si>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</si>
  <si>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</si>
  <si>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</si>
  <si>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</si>
  <si>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</si>
  <si>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</si>
  <si>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</si>
  <si>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</si>
  <si>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</si>
  <si>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</si>
  <si>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</si>
  <si>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</si>
  <si>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</si>
  <si>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</si>
  <si>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</si>
  <si>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</si>
  <si>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</si>
  <si>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</si>
  <si>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</si>
  <si>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</si>
  <si>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</si>
  <si>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</si>
  <si>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</si>
  <si>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</si>
  <si>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</si>
  <si>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</si>
  <si>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</si>
  <si>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</si>
  <si>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</si>
  <si>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</si>
  <si>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</si>
  <si>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</si>
  <si>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</si>
  <si>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</si>
  <si>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</si>
  <si>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</si>
  <si>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</si>
  <si>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</si>
  <si>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</si>
  <si>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</si>
  <si>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</si>
  <si>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</si>
  <si>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</si>
  <si>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</si>
  <si>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</si>
  <si>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</si>
  <si>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</si>
  <si>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</si>
  <si>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</si>
  <si>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</si>
  <si>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</si>
  <si>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</si>
  <si>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</si>
  <si>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</si>
  <si>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</si>
  <si>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</si>
  <si>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</si>
  <si>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</si>
  <si>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</si>
  <si>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</si>
  <si>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</si>
  <si>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</si>
  <si>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</si>
  <si>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</si>
  <si>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</si>
  <si>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</si>
  <si>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</si>
  <si>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</si>
  <si>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</si>
  <si>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</si>
  <si>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</si>
  <si>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</si>
  <si>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</si>
  <si>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</si>
  <si>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</si>
  <si>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</si>
  <si>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</si>
  <si>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</si>
  <si>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</si>
  <si>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</si>
  <si>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</si>
  <si>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</si>
  <si>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</si>
  <si>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</si>
  <si>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</si>
  <si>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</si>
  <si>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</si>
  <si>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</si>
  <si>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</si>
  <si>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</si>
  <si>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</si>
  <si>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</si>
  <si>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</si>
  <si>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</si>
  <si>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</si>
  <si>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</si>
  <si>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</si>
  <si>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</si>
  <si>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</si>
  <si>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</si>
  <si>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</si>
  <si>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</si>
  <si>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</si>
  <si>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</si>
  <si>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</si>
  <si>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</si>
  <si>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</si>
  <si>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</si>
  <si>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</si>
  <si>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</si>
  <si>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</si>
  <si>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</si>
  <si>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</si>
  <si>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</si>
  <si>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</si>
  <si>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</si>
  <si>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</si>
  <si>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</si>
  <si>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</si>
  <si>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</si>
  <si>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</si>
  <si>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</si>
  <si>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</si>
  <si>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</si>
  <si>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</si>
  <si>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</si>
  <si>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</si>
  <si>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</si>
  <si>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</si>
  <si>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</si>
  <si>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</si>
  <si>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</si>
  <si>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</si>
  <si>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</si>
  <si>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</si>
  <si>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</si>
  <si>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</si>
  <si>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</si>
  <si>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</si>
  <si>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</si>
  <si>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</si>
  <si>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</si>
  <si>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</si>
  <si>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</si>
  <si>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</si>
  <si>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</si>
  <si>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</si>
  <si>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</si>
  <si>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</si>
  <si>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</si>
  <si>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</si>
  <si>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</si>
  <si>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</si>
  <si>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</si>
  <si>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</si>
  <si>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</si>
  <si>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</si>
  <si>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</si>
  <si>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</si>
  <si>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</si>
  <si>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</si>
  <si>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</si>
  <si>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</si>
  <si>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</si>
  <si>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</si>
  <si>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</si>
  <si>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</si>
  <si>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</si>
  <si>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</si>
  <si>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</si>
  <si>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</si>
  <si>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</si>
  <si>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</si>
  <si>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</si>
  <si>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</si>
  <si>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</si>
  <si>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</si>
  <si>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</si>
  <si>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</si>
  <si>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</si>
  <si>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</si>
  <si>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</si>
  <si>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</si>
  <si>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</si>
  <si>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</si>
  <si>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</si>
  <si>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</si>
  <si>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</si>
  <si>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</si>
  <si>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</si>
  <si>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</si>
  <si>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</si>
  <si>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</si>
  <si>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</si>
  <si>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</si>
  <si>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</si>
  <si>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</si>
  <si>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</si>
  <si>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</si>
  <si>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</si>
  <si>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</si>
  <si>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</si>
  <si>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</si>
  <si>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</si>
  <si>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</si>
  <si>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</si>
  <si>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</si>
  <si>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</si>
  <si>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</si>
  <si>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</si>
  <si>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</si>
  <si>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</si>
  <si>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</si>
  <si>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</si>
  <si>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</si>
  <si>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</si>
  <si>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</si>
  <si>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</si>
  <si>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</si>
  <si>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</si>
  <si>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</si>
  <si>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</si>
  <si>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</si>
  <si>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</si>
  <si>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</si>
  <si>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</si>
  <si>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</si>
  <si>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</si>
  <si>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</si>
  <si>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</si>
  <si>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</si>
  <si>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</si>
  <si>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</si>
  <si>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</si>
  <si>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</si>
  <si>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</si>
  <si>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</si>
  <si>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</si>
  <si>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</si>
  <si>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</si>
  <si>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</si>
  <si>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</si>
  <si>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</si>
  <si>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</si>
  <si>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</si>
  <si>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</si>
  <si>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</si>
  <si>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</si>
  <si>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</si>
  <si>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</si>
  <si>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</si>
  <si>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</si>
  <si>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</si>
  <si>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</si>
  <si>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</si>
  <si>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</si>
  <si>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</si>
  <si>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</si>
  <si>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</si>
  <si>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</si>
  <si>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</si>
  <si>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</si>
  <si>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</si>
  <si>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</si>
  <si>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</si>
  <si>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</si>
  <si>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</si>
  <si>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</si>
  <si>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</si>
  <si>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</si>
  <si>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</si>
  <si>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</si>
  <si>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</si>
  <si>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</si>
  <si>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</si>
  <si>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</si>
  <si>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</si>
  <si>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</si>
  <si>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</si>
  <si>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</si>
  <si>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</si>
  <si>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</si>
  <si>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</si>
  <si>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</si>
  <si>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</si>
  <si>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</si>
  <si>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</si>
  <si>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</si>
  <si>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</si>
  <si>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</si>
  <si>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</si>
  <si>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</si>
  <si>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</si>
  <si>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</si>
  <si>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</si>
  <si>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</si>
  <si>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</si>
  <si>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</si>
  <si>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</si>
  <si>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</si>
  <si>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</si>
  <si>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</si>
  <si>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</si>
  <si>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</si>
  <si>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</si>
  <si>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</si>
  <si>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</si>
  <si>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</si>
  <si>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</si>
  <si>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</si>
  <si>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</si>
  <si>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</si>
  <si>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</si>
  <si>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</si>
  <si>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</si>
  <si>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</si>
  <si>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</si>
  <si>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</si>
  <si>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</si>
  <si>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</si>
  <si>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</si>
  <si>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</si>
  <si>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</si>
  <si>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</si>
  <si>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</si>
  <si>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</si>
  <si>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</si>
  <si>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</si>
  <si>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</si>
  <si>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</si>
  <si>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</si>
  <si>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</si>
  <si>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</si>
  <si>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</si>
  <si>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</si>
  <si>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</si>
  <si>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</si>
  <si>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</si>
  <si>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</si>
  <si>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</si>
  <si>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</si>
  <si>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</si>
  <si>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</si>
  <si>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</si>
  <si>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</si>
  <si>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</si>
  <si>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</si>
  <si>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</si>
  <si>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</si>
  <si>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</si>
  <si>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</si>
  <si>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</si>
  <si>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</si>
  <si>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</si>
  <si>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</si>
  <si>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</si>
  <si>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</si>
  <si>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</si>
  <si>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</si>
  <si>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</si>
  <si>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</si>
  <si>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</si>
  <si>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</si>
  <si>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</si>
  <si>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</si>
  <si>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</si>
  <si>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</si>
  <si>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</si>
  <si>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</si>
  <si>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</si>
  <si>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</si>
  <si>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</si>
  <si>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</si>
  <si>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</si>
  <si>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</si>
  <si>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</si>
  <si>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</si>
  <si>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</si>
  <si>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</si>
  <si>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</si>
  <si>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</si>
  <si>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</si>
  <si>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</si>
  <si>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</si>
  <si>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</si>
  <si>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</si>
  <si>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</si>
  <si>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</si>
  <si>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</si>
  <si>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</si>
  <si>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</si>
  <si>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</si>
  <si>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</si>
  <si>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</si>
  <si>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</si>
  <si>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</si>
  <si>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</si>
  <si>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</si>
  <si>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</si>
  <si>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</si>
  <si>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</si>
  <si>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</si>
  <si>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</si>
  <si>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</si>
  <si>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</si>
  <si>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</si>
  <si>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</si>
  <si>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</si>
  <si>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</si>
  <si>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</si>
  <si>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</si>
  <si>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</si>
  <si>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</si>
  <si>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</si>
  <si>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</si>
  <si>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</si>
  <si>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</si>
  <si>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</si>
  <si>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</si>
  <si>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</si>
  <si>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</si>
  <si>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</si>
  <si>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</si>
  <si>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</si>
  <si>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</si>
  <si>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</si>
  <si>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</si>
  <si>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</si>
  <si>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</si>
  <si>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</si>
  <si>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</si>
  <si>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</si>
  <si>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</si>
  <si>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</si>
  <si>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</si>
  <si>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</si>
  <si>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</si>
  <si>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</si>
  <si>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</si>
  <si>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</si>
  <si>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</si>
  <si>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</si>
  <si>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</si>
  <si>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</si>
  <si>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</si>
  <si>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</si>
  <si>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</si>
  <si>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</si>
  <si>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</si>
  <si>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</si>
  <si>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</si>
  <si>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</si>
  <si>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</si>
  <si>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</si>
  <si>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</si>
  <si>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</si>
  <si>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</si>
  <si>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</si>
  <si>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</si>
  <si>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</si>
  <si>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</si>
  <si>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</si>
  <si>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</si>
  <si>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</si>
  <si>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</si>
  <si>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</si>
  <si>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</si>
  <si>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</si>
  <si>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</si>
  <si>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</si>
  <si>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</si>
  <si>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</si>
  <si>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</si>
  <si>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</si>
  <si>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</si>
  <si>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</si>
  <si>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</si>
  <si>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</si>
  <si>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</si>
  <si>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</si>
  <si>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</si>
  <si>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</si>
  <si>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</si>
  <si>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</si>
  <si>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</si>
  <si>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</si>
  <si>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</si>
  <si>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</si>
  <si>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</si>
  <si>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</si>
  <si>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</si>
  <si>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</si>
  <si>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</si>
  <si>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</si>
  <si>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</si>
  <si>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</si>
  <si>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</si>
  <si>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</si>
  <si>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</si>
  <si>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</si>
  <si>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</si>
  <si>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</si>
  <si>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</si>
  <si>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</si>
  <si>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</si>
  <si>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</si>
  <si>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</si>
  <si>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</si>
  <si>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</si>
  <si>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</si>
  <si>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</si>
  <si>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</si>
  <si>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</si>
  <si>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</si>
  <si>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</si>
  <si>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</si>
  <si>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</si>
  <si>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</si>
  <si>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</si>
  <si>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</si>
  <si>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</si>
  <si>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</si>
  <si>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</si>
  <si>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</si>
  <si>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</si>
  <si>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</si>
  <si>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</si>
  <si>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</si>
  <si>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</si>
  <si>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</si>
  <si>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</si>
  <si>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</si>
  <si>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</si>
  <si>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</si>
  <si>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</si>
  <si>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</si>
  <si>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</si>
  <si>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</si>
  <si>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</si>
  <si>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</si>
  <si>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</si>
  <si>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</si>
  <si>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</si>
  <si>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</si>
  <si>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</si>
  <si>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</si>
  <si>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</si>
  <si>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</si>
  <si>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</si>
  <si>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</si>
  <si>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</si>
  <si>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</si>
  <si>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</si>
  <si>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</si>
  <si>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</si>
  <si>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</si>
  <si>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</si>
  <si>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</si>
  <si>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</si>
  <si>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</si>
  <si>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</si>
  <si>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</si>
  <si>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</si>
  <si>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</si>
  <si>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</si>
  <si>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</si>
  <si>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</si>
  <si>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</si>
  <si>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</si>
  <si>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</si>
  <si>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</si>
  <si>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</si>
  <si>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</si>
  <si>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</si>
  <si>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</si>
  <si>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</si>
  <si>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</si>
  <si>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</si>
  <si>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</si>
  <si>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</si>
  <si>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</si>
  <si>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</si>
  <si>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</si>
  <si>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</si>
  <si>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</si>
  <si>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</si>
  <si>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</si>
  <si>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</si>
  <si>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</si>
  <si>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</si>
  <si>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</si>
  <si>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</si>
  <si>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</si>
  <si>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</si>
  <si>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</si>
  <si>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</si>
  <si>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</si>
  <si>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</si>
  <si>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</si>
  <si>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</si>
  <si>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</si>
  <si>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</si>
  <si>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</si>
  <si>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</si>
  <si>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</si>
  <si>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</si>
  <si>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</si>
  <si>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</si>
  <si>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</si>
  <si>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</si>
  <si>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</si>
  <si>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</si>
  <si>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</si>
  <si>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</si>
  <si>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</si>
  <si>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</si>
  <si>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</si>
  <si>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</si>
  <si>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</si>
  <si>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</si>
  <si>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</si>
  <si>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</si>
  <si>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</si>
  <si>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</si>
  <si>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</si>
  <si>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</si>
  <si>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</si>
  <si>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</si>
  <si>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</si>
  <si>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</si>
  <si>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</si>
  <si>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</si>
  <si>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</si>
  <si>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</si>
  <si>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</si>
  <si>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</si>
  <si>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</si>
  <si>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</si>
  <si>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</si>
  <si>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</si>
  <si>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</si>
  <si>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</si>
  <si>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</si>
  <si>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</si>
  <si>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</si>
  <si>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</si>
  <si>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</si>
  <si>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</si>
  <si>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</si>
  <si>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</si>
  <si>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</si>
  <si>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</si>
  <si>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</si>
  <si>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</si>
  <si>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</si>
  <si>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</si>
  <si>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</si>
  <si>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</si>
  <si>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</si>
  <si>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</si>
  <si>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</si>
  <si>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</si>
  <si>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</si>
  <si>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</si>
  <si>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</si>
  <si>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</si>
  <si>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</si>
  <si>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</si>
  <si>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</si>
  <si>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</si>
  <si>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</si>
  <si>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</si>
  <si>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</si>
  <si>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</si>
  <si>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</si>
  <si>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</si>
  <si>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</si>
  <si>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</si>
  <si>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</si>
  <si>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</si>
  <si>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</si>
  <si>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</si>
  <si>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</si>
  <si>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</si>
  <si>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</si>
  <si>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</si>
  <si>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</si>
  <si>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</si>
  <si>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</si>
  <si>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</si>
  <si>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</si>
  <si>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</si>
  <si>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</si>
  <si>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</si>
  <si>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</si>
  <si>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</si>
  <si>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</si>
  <si>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</si>
  <si>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</si>
  <si>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</si>
  <si>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</si>
  <si>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</si>
  <si>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</si>
  <si>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</si>
  <si>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</si>
  <si>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</si>
  <si>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</si>
  <si>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</si>
  <si>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</si>
  <si>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</si>
  <si>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</si>
  <si>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</si>
  <si>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</si>
  <si>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</si>
  <si>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</si>
  <si>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</si>
  <si>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</si>
  <si>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</si>
  <si>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</si>
  <si>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</si>
  <si>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</si>
  <si>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</si>
  <si>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</si>
  <si>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</si>
  <si>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</si>
  <si>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</si>
  <si>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</si>
  <si>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</si>
  <si>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</si>
  <si>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</si>
  <si>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</si>
  <si>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</si>
  <si>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</si>
  <si>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</si>
  <si>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</si>
  <si>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</si>
  <si>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</si>
  <si>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</si>
  <si>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</si>
  <si>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</si>
  <si>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</si>
  <si>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</si>
  <si>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</si>
  <si>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</si>
  <si>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</si>
  <si>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</si>
  <si>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</si>
  <si>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</si>
  <si>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</si>
  <si>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</si>
  <si>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</si>
  <si>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</si>
  <si>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</si>
  <si>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</si>
  <si>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</si>
  <si>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</si>
  <si>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</si>
  <si>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</si>
  <si>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</si>
  <si>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</si>
  <si>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</si>
  <si>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</si>
  <si>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</si>
  <si>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</si>
  <si>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</si>
  <si>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</si>
  <si>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</si>
  <si>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</si>
  <si>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</si>
  <si>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</si>
  <si>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</si>
  <si>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</si>
  <si>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</si>
  <si>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</si>
  <si>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</si>
  <si>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</si>
  <si>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</si>
  <si>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</si>
  <si>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</si>
  <si>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</si>
  <si>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</si>
  <si>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</si>
  <si>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</si>
  <si>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</si>
  <si>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</si>
  <si>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</si>
  <si>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</si>
  <si>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</si>
  <si>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</si>
  <si>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</si>
  <si>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</si>
  <si>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</si>
  <si>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</si>
  <si>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</si>
  <si>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</si>
  <si>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</si>
  <si>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</si>
  <si>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</si>
  <si>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</si>
  <si>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</si>
  <si>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</si>
  <si>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</si>
  <si>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</si>
  <si>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</si>
  <si>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</si>
  <si>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</si>
  <si>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</si>
  <si>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</si>
  <si>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</si>
  <si>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</si>
  <si>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</si>
  <si>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</si>
  <si>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</si>
  <si>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</si>
  <si>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</si>
  <si>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</si>
  <si>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</si>
  <si>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</si>
  <si>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</si>
  <si>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</si>
  <si>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</si>
  <si>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</si>
  <si>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</si>
  <si>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</si>
  <si>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</si>
  <si>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</si>
  <si>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</si>
  <si>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</si>
  <si>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</si>
  <si>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</si>
  <si>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</si>
  <si>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</si>
  <si>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</si>
  <si>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</si>
  <si>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</si>
  <si>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</si>
  <si>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</si>
  <si>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</si>
  <si>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</si>
  <si>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</si>
  <si>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</si>
  <si>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</si>
  <si>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</si>
  <si>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</si>
  <si>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</si>
  <si>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</si>
  <si>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</si>
  <si>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</si>
  <si>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</si>
  <si>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</si>
  <si>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</si>
  <si>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</si>
  <si>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</si>
  <si>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</si>
  <si>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</si>
  <si>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</si>
  <si>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</si>
  <si>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</si>
  <si>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</si>
  <si>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</si>
  <si>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</si>
  <si>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</si>
  <si>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</si>
  <si>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</si>
  <si>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</si>
  <si>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</si>
  <si>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</si>
  <si>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</si>
  <si>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</si>
  <si>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</si>
  <si>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</si>
  <si>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</si>
  <si>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</si>
  <si>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</si>
  <si>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</si>
  <si>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</si>
  <si>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</si>
  <si>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</si>
  <si>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</si>
  <si>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</si>
  <si>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</si>
  <si>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</si>
  <si>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</si>
  <si>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</si>
  <si>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</si>
  <si>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</si>
  <si>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</si>
  <si>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</si>
  <si>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</si>
  <si>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</si>
  <si>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</si>
  <si>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</si>
  <si>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</si>
  <si>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</si>
  <si>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</si>
  <si>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</si>
  <si>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</si>
  <si>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</si>
  <si>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</si>
  <si>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</si>
  <si>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</si>
  <si>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</si>
  <si>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</si>
  <si>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</si>
  <si>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</si>
  <si>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</si>
  <si>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</si>
  <si>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</si>
  <si>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</si>
  <si>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</si>
  <si>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</si>
  <si>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</si>
  <si>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</si>
  <si>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</si>
  <si>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</si>
  <si>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</si>
  <si>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</si>
  <si>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</si>
  <si>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</si>
  <si>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</si>
  <si>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</si>
  <si>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</si>
  <si>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</si>
  <si>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</si>
  <si>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</si>
  <si>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</si>
  <si>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</si>
  <si>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</si>
  <si>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</si>
  <si>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</si>
  <si>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</si>
  <si>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</si>
  <si>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</si>
  <si>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</si>
  <si>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</si>
  <si>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</si>
  <si>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</si>
  <si>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</si>
  <si>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</si>
  <si>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</si>
  <si>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</si>
  <si>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</si>
  <si>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</si>
  <si>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</si>
  <si>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</si>
  <si>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</si>
  <si>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</si>
  <si>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</si>
  <si>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</si>
  <si>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</si>
  <si>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</si>
  <si>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</si>
  <si>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</si>
  <si>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</si>
  <si>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</si>
  <si>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</si>
  <si>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</si>
  <si>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</si>
  <si>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</si>
  <si>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</si>
  <si>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</si>
  <si>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</si>
  <si>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</si>
  <si>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</si>
  <si>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</si>
  <si>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</si>
  <si>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</si>
  <si>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</si>
  <si>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</si>
  <si>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</si>
  <si>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</si>
  <si>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</si>
  <si>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</si>
  <si>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</si>
  <si>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</si>
  <si>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</si>
  <si>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</si>
  <si>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</si>
  <si>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</si>
  <si>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</si>
  <si>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</si>
  <si>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</si>
  <si>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</si>
  <si>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</si>
  <si>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</si>
  <si>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</si>
  <si>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</si>
  <si>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</si>
  <si>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</si>
  <si>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</si>
  <si>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</si>
  <si>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</si>
  <si>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</si>
  <si>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</si>
  <si>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</si>
  <si>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</si>
  <si>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</si>
  <si>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</si>
  <si>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</si>
  <si>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</si>
  <si>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</si>
  <si>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</si>
  <si>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</si>
  <si>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</si>
  <si>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</si>
  <si>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</si>
  <si>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</si>
  <si>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</si>
  <si>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</si>
  <si>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</si>
  <si>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</si>
  <si>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</si>
  <si>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</si>
  <si>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</si>
  <si>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</si>
  <si>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</si>
  <si>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</si>
  <si>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</si>
  <si>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</si>
  <si>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</si>
  <si>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</si>
  <si>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</si>
  <si>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</si>
  <si>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</si>
  <si>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</si>
  <si>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</si>
  <si>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</si>
  <si>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</si>
  <si>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</si>
  <si>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</si>
  <si>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</si>
  <si>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</si>
  <si>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</si>
  <si>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</si>
  <si>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</si>
  <si>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</si>
  <si>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</si>
  <si>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</si>
  <si>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</si>
  <si>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</si>
  <si>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</si>
  <si>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</si>
  <si>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</si>
  <si>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</si>
  <si>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</si>
  <si>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</si>
  <si>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</si>
  <si>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</si>
  <si>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</si>
  <si>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</si>
  <si>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</si>
  <si>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</si>
  <si>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</si>
  <si>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</si>
  <si>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</si>
  <si>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</si>
  <si>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</si>
  <si>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</si>
  <si>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</si>
  <si>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</si>
  <si>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</si>
  <si>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</si>
  <si>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</si>
  <si>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</si>
  <si>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</si>
  <si>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</si>
  <si>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</si>
  <si>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</si>
  <si>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</si>
  <si>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</si>
  <si>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</si>
  <si>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</si>
  <si>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</si>
  <si>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</si>
  <si>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</si>
  <si>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</si>
  <si>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</si>
  <si>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</si>
  <si>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</si>
  <si>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</si>
  <si>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</si>
  <si>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</si>
  <si>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</si>
  <si>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</si>
  <si>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</si>
  <si>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</si>
  <si>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</si>
  <si>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</si>
  <si>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</si>
  <si>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</si>
  <si>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</si>
  <si>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</si>
  <si>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</si>
  <si>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</si>
  <si>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</si>
  <si>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</si>
  <si>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</si>
  <si>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</si>
  <si>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</si>
  <si>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</si>
  <si>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</si>
  <si>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</si>
  <si>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</si>
  <si>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</si>
  <si>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</si>
  <si>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</si>
  <si>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</si>
  <si>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</si>
  <si>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</si>
  <si>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</si>
  <si>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</si>
  <si>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</si>
  <si>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</si>
  <si>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</si>
  <si>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</si>
  <si>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</si>
  <si>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</si>
  <si>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</si>
  <si>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</si>
  <si>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</si>
  <si>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</si>
  <si>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</si>
  <si>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</si>
  <si>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</si>
  <si>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</si>
  <si>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</si>
  <si>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</si>
  <si>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</si>
  <si>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</si>
  <si>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</si>
  <si>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</si>
  <si>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</si>
  <si>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</si>
  <si>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</si>
  <si>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</si>
  <si>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</si>
  <si>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</si>
  <si>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</si>
  <si>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</si>
  <si>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</si>
  <si>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</si>
  <si>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</si>
  <si>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</si>
  <si>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</si>
  <si>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</si>
  <si>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</si>
  <si>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</si>
  <si>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</si>
  <si>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</si>
  <si>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</si>
  <si>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</si>
  <si>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</si>
  <si>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</si>
  <si>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</si>
  <si>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</si>
  <si>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</si>
  <si>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</si>
  <si>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</si>
  <si>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</si>
  <si>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</si>
  <si>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</si>
  <si>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</si>
  <si>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</si>
  <si>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</si>
  <si>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</si>
  <si>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</si>
  <si>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</si>
  <si>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</si>
  <si>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</si>
  <si>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</si>
  <si>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</si>
  <si>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</si>
  <si>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</si>
  <si>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</si>
  <si>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</si>
  <si>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</si>
  <si>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</si>
  <si>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</si>
  <si>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</si>
  <si>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</si>
  <si>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</si>
  <si>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</si>
  <si>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</si>
  <si>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</si>
  <si>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</si>
  <si>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</si>
  <si>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</si>
  <si>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</si>
  <si>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</si>
  <si>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</si>
  <si>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</si>
  <si>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</si>
  <si>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</si>
  <si>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</si>
  <si>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</si>
  <si>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</si>
  <si>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</si>
  <si>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</si>
  <si>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</si>
  <si>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</si>
  <si>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</si>
  <si>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</si>
  <si>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</si>
  <si>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</si>
  <si>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</si>
  <si>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</si>
  <si>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</si>
  <si>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</si>
  <si>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</si>
  <si>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</si>
  <si>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</si>
  <si>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</si>
  <si>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</si>
  <si>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</si>
  <si>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</si>
  <si>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</si>
  <si>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</si>
  <si>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</si>
  <si>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</si>
  <si>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</si>
  <si>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</si>
  <si>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</si>
  <si>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</si>
  <si>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</si>
  <si>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</si>
  <si>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</si>
  <si>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</si>
  <si>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</si>
  <si>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</si>
  <si>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</si>
  <si>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</si>
  <si>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</si>
  <si>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</si>
  <si>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</si>
  <si>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</si>
  <si>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</si>
  <si>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</si>
  <si>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</si>
  <si>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</si>
  <si>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</si>
  <si>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</si>
  <si>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</si>
  <si>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</si>
  <si>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</si>
  <si>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</si>
  <si>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</si>
  <si>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</si>
  <si>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</si>
  <si>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</si>
  <si>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</si>
  <si>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</si>
  <si>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</si>
  <si>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</si>
  <si>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</si>
  <si>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</si>
  <si>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</si>
  <si>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</si>
  <si>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</si>
  <si>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</si>
  <si>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</si>
  <si>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</si>
  <si>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</si>
  <si>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</si>
  <si>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</si>
  <si>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</si>
  <si>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</si>
  <si>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</si>
  <si>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</si>
  <si>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</si>
  <si>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</si>
  <si>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</si>
  <si>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</si>
  <si>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</si>
  <si>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</si>
  <si>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</si>
  <si>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</si>
  <si>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</si>
  <si>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</si>
  <si>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</si>
  <si>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</si>
  <si>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</si>
  <si>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</si>
  <si>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</si>
  <si>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</si>
  <si>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</si>
  <si>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</si>
  <si>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</si>
  <si>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</si>
  <si>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</si>
  <si>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</si>
  <si>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</si>
  <si>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</si>
  <si>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</si>
  <si>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</si>
  <si>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</si>
  <si>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</si>
  <si>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</si>
  <si>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</si>
  <si>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</si>
  <si>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</si>
  <si>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</si>
  <si>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</si>
  <si>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</si>
  <si>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</si>
  <si>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</si>
  <si>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</si>
  <si>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</si>
  <si>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</si>
  <si>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</si>
  <si>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</si>
  <si>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</si>
  <si>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</si>
  <si>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</si>
  <si>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</si>
  <si>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</si>
  <si>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</si>
  <si>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</si>
  <si>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</si>
  <si>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</si>
  <si>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</si>
  <si>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</si>
  <si>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</si>
  <si>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</si>
  <si>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</si>
  <si>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</si>
  <si>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</si>
  <si>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</si>
  <si>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</si>
  <si>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</si>
  <si>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</si>
  <si>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</si>
  <si>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</si>
  <si>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</si>
  <si>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</si>
  <si>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</si>
  <si>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</si>
  <si>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</si>
  <si>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</si>
  <si>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</si>
  <si>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</si>
  <si>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</si>
  <si>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</si>
  <si>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</si>
  <si>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</si>
  <si>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</si>
  <si>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</si>
  <si>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</si>
  <si>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</si>
  <si>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</si>
  <si>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</si>
  <si>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</si>
  <si>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</si>
  <si>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</si>
  <si>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</si>
  <si>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</si>
  <si>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</si>
  <si>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</si>
  <si>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</si>
  <si>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</si>
  <si>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</si>
  <si>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</si>
  <si>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</si>
  <si>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</si>
  <si>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</si>
  <si>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</si>
  <si>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</si>
  <si>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</si>
  <si>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</si>
  <si>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</si>
  <si>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</si>
  <si>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</si>
  <si>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</si>
  <si>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</si>
  <si>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</si>
  <si>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</si>
  <si>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</si>
  <si>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</si>
  <si>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</si>
  <si>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</si>
  <si>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</si>
  <si>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</si>
  <si>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</si>
  <si>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</si>
  <si>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</si>
  <si>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</si>
  <si>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</si>
  <si>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</si>
  <si>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</si>
  <si>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</si>
  <si>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</si>
  <si>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</si>
  <si>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</si>
  <si>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</si>
  <si>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</si>
  <si>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</si>
  <si>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</si>
  <si>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</si>
  <si>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</si>
  <si>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</si>
  <si>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</si>
  <si>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</si>
  <si>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</si>
  <si>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</si>
  <si>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</si>
  <si>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</si>
  <si>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</si>
  <si>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</si>
  <si>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</si>
  <si>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</si>
  <si>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</si>
  <si>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</si>
  <si>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</si>
  <si>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</si>
  <si>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</si>
  <si>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</si>
  <si>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</si>
  <si>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</si>
  <si>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</si>
  <si>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</si>
  <si>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</si>
  <si>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</si>
  <si>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</si>
  <si>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</si>
  <si>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</si>
  <si>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</si>
  <si>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</si>
  <si>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</si>
  <si>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</si>
  <si>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</si>
  <si>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</si>
  <si>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</si>
  <si>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</si>
  <si>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</si>
  <si>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</si>
  <si>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</si>
  <si>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</si>
  <si>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</si>
  <si>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</si>
  <si>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</si>
  <si>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</si>
  <si>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</si>
  <si>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</si>
  <si>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</si>
  <si>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</si>
  <si>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</si>
  <si>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</si>
  <si>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</si>
  <si>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</si>
  <si>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</si>
  <si>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</si>
  <si>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</si>
  <si>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</si>
  <si>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</si>
  <si>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</si>
  <si>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</si>
  <si>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</si>
  <si>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</si>
  <si>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</si>
  <si>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</si>
  <si>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</si>
  <si>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</si>
  <si>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</si>
  <si>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</si>
  <si>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</si>
  <si>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</si>
  <si>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</si>
  <si>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</si>
  <si>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</si>
  <si>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</si>
  <si>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</si>
  <si>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</si>
  <si>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</si>
  <si>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</si>
  <si>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</si>
  <si>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</si>
  <si>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</si>
  <si>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</si>
  <si>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</si>
  <si>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</si>
  <si>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</si>
  <si>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</si>
  <si>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</si>
  <si>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</si>
  <si>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</si>
  <si>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</si>
  <si>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</si>
  <si>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</si>
  <si>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</si>
  <si>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</si>
  <si>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</si>
  <si>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</si>
  <si>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</si>
  <si>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</si>
  <si>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</si>
  <si>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</si>
  <si>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</si>
  <si>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</si>
  <si>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</si>
  <si>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</si>
  <si>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</si>
  <si>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</si>
  <si>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</si>
  <si>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</si>
  <si>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</si>
  <si>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</si>
  <si>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</si>
  <si>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</si>
  <si>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</si>
  <si>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</si>
  <si>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</si>
  <si>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</si>
  <si>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</si>
  <si>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</si>
  <si>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</si>
  <si>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</si>
  <si>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</si>
  <si>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</si>
  <si>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</si>
  <si>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</si>
  <si>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</si>
  <si>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</si>
  <si>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</si>
  <si>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</si>
  <si>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</si>
  <si>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</si>
  <si>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</si>
  <si>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</si>
  <si>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</si>
  <si>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</si>
  <si>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</si>
  <si>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</si>
  <si>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</si>
  <si>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</si>
  <si>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</si>
  <si>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</si>
  <si>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</si>
  <si>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</si>
  <si>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</si>
  <si>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</si>
  <si>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</si>
  <si>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</si>
  <si>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</si>
  <si>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</si>
  <si>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</si>
  <si>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</si>
  <si>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</si>
  <si>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</si>
  <si>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</si>
  <si>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</si>
  <si>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</si>
  <si>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</si>
  <si>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</si>
  <si>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</si>
  <si>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</si>
  <si>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</si>
  <si>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</si>
  <si>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</si>
  <si>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</si>
  <si>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</si>
  <si>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</si>
  <si>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</si>
  <si>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</si>
  <si>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</si>
  <si>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</si>
  <si>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</si>
  <si>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</si>
  <si>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</si>
  <si>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</si>
  <si>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</si>
  <si>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</si>
  <si>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</si>
  <si>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</si>
  <si>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</si>
  <si>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</si>
  <si>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</si>
  <si>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</si>
  <si>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</si>
  <si>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</si>
  <si>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</si>
  <si>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</si>
  <si>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</si>
  <si>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</si>
  <si>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</si>
  <si>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</si>
  <si>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</si>
  <si>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</si>
  <si>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</si>
  <si>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</si>
  <si>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</si>
  <si>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</si>
  <si>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</si>
  <si>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</si>
  <si>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</si>
  <si>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</si>
  <si>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</si>
  <si>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</si>
  <si>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</si>
  <si>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</si>
  <si>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</si>
  <si>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</si>
  <si>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</si>
  <si>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</si>
  <si>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</si>
  <si>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</si>
  <si>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</si>
  <si>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</si>
  <si>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</si>
  <si>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</si>
  <si>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</si>
  <si>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</si>
  <si>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</si>
  <si>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</si>
  <si>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</si>
  <si>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</si>
  <si>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</si>
  <si>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</si>
  <si>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</si>
  <si>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</si>
  <si>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</si>
  <si>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</si>
  <si>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</si>
  <si>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</si>
  <si>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</si>
  <si>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</si>
  <si>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</si>
  <si>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</si>
  <si>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</si>
  <si>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</si>
  <si>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</si>
  <si>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</si>
  <si>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</si>
  <si>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</si>
  <si>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</si>
  <si>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</si>
  <si>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</si>
  <si>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</si>
  <si>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</si>
  <si>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</si>
  <si>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</si>
  <si>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</si>
  <si>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</si>
  <si>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</si>
  <si>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</si>
  <si>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</si>
  <si>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</si>
  <si>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</si>
  <si>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</si>
  <si>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</si>
  <si>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</si>
  <si>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</si>
  <si>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</si>
  <si>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</si>
  <si>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</si>
  <si>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</si>
  <si>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</si>
  <si>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</si>
  <si>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</si>
  <si>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</si>
  <si>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</si>
  <si>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</si>
  <si>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</si>
  <si>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</si>
  <si>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</si>
  <si>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</si>
  <si>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</si>
  <si>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</si>
  <si>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</si>
  <si>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</si>
  <si>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</si>
  <si>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</si>
  <si>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</si>
  <si>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</si>
  <si>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</si>
  <si>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</si>
  <si>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</si>
  <si>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</si>
  <si>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</si>
  <si>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</si>
  <si>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</si>
  <si>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</si>
  <si>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</si>
  <si>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</si>
  <si>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</si>
  <si>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</si>
  <si>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</si>
  <si>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</si>
  <si>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</si>
  <si>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</si>
  <si>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</si>
  <si>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</si>
  <si>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</si>
  <si>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</si>
  <si>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</si>
  <si>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</si>
  <si>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</si>
  <si>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</si>
  <si>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</si>
  <si>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</si>
  <si>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</si>
  <si>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</si>
  <si>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</si>
  <si>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</si>
  <si>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</si>
  <si>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</si>
  <si>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</si>
  <si>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</si>
  <si>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</si>
  <si>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</si>
  <si>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</si>
  <si>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</si>
  <si>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</si>
  <si>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</si>
  <si>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</si>
  <si>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</si>
  <si>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</si>
  <si>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</si>
  <si>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</si>
  <si>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</si>
  <si>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</si>
  <si>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</si>
  <si>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</si>
  <si>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</si>
  <si>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</si>
  <si>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</si>
  <si>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</si>
  <si>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</si>
  <si>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</si>
  <si>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</si>
  <si>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</si>
  <si>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</si>
  <si>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</si>
  <si>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</si>
  <si>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</si>
  <si>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</si>
  <si>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</si>
  <si>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</si>
  <si>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</si>
  <si>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</si>
  <si>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</si>
  <si>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</si>
  <si>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</si>
  <si>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</si>
  <si>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</si>
  <si>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</si>
  <si>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</si>
  <si>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</si>
  <si>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</si>
  <si>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</si>
  <si>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</si>
  <si>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</si>
  <si>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</si>
  <si>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</si>
  <si>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</si>
  <si>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</si>
  <si>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</si>
  <si>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</si>
  <si>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</si>
  <si>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</si>
  <si>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</si>
  <si>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</si>
  <si>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</si>
  <si>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</si>
  <si>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</si>
  <si>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</si>
  <si>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</si>
  <si>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</si>
  <si>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</si>
  <si>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</si>
  <si>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</si>
  <si>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</si>
  <si>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</si>
  <si>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</si>
  <si>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</si>
  <si>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</si>
  <si>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</si>
  <si>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</si>
  <si>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</si>
  <si>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</si>
  <si>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</si>
  <si>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</si>
  <si>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</si>
  <si>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</si>
  <si>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</si>
  <si>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</si>
  <si>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</si>
  <si>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</si>
  <si>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</si>
  <si>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</si>
  <si>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</si>
  <si>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</si>
  <si>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</si>
  <si>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</si>
  <si>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</si>
  <si>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</si>
  <si>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</si>
  <si>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</si>
  <si>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</si>
  <si>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</si>
  <si>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</si>
  <si>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</si>
  <si>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</si>
  <si>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</si>
  <si>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</si>
  <si>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</si>
  <si>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</si>
  <si>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</si>
  <si>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</si>
  <si>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</si>
  <si>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</si>
  <si>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</si>
  <si>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</si>
  <si>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</si>
  <si>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</si>
  <si>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</si>
  <si>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</si>
  <si>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</si>
  <si>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</si>
  <si>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</si>
  <si>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</si>
  <si>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</si>
  <si>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</si>
  <si>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</si>
  <si>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</si>
  <si>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</si>
  <si>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</si>
  <si>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</si>
  <si>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</si>
  <si>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</si>
  <si>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</si>
  <si>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</si>
  <si>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</si>
  <si>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</si>
  <si>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</si>
  <si>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</si>
  <si>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</si>
  <si>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</si>
  <si>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</si>
  <si>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</si>
  <si>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</si>
  <si>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</si>
  <si>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</si>
  <si>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</si>
  <si>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</si>
  <si>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</si>
  <si>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</si>
  <si>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</si>
  <si>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</si>
  <si>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</si>
  <si>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</si>
  <si>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</si>
  <si>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</si>
  <si>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</si>
  <si>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</si>
  <si>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</si>
  <si>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</si>
  <si>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</si>
  <si>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</si>
  <si>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</si>
  <si>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</si>
  <si>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</si>
  <si>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</si>
  <si>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</si>
  <si>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</si>
  <si>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</si>
  <si>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</si>
  <si>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</si>
  <si>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</si>
  <si>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</si>
  <si>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</si>
  <si>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</si>
  <si>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</si>
  <si>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</si>
  <si>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</si>
  <si>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</si>
  <si>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</si>
  <si>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</si>
  <si>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</si>
  <si>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</si>
  <si>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</si>
  <si>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</si>
  <si>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</si>
  <si>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</si>
  <si>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</si>
  <si>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</si>
  <si>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</si>
  <si>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</si>
  <si>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</si>
  <si>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</si>
  <si>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</si>
  <si>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</si>
  <si>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</si>
  <si>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</si>
  <si>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</si>
  <si>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</si>
  <si>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</si>
  <si>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</si>
  <si>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</si>
  <si>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</si>
  <si>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</si>
  <si>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</si>
  <si>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</si>
  <si>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</si>
  <si>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</si>
  <si>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</si>
  <si>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</si>
  <si>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</si>
  <si>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</si>
  <si>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</si>
  <si>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</si>
  <si>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</si>
  <si>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</si>
  <si>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</si>
  <si>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</si>
  <si>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</si>
  <si>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</si>
  <si>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</si>
  <si>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</si>
  <si>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</si>
  <si>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</si>
  <si>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</si>
  <si>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</si>
  <si>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</si>
  <si>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</si>
  <si>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</si>
  <si>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</si>
  <si>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</si>
  <si>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</si>
  <si>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</si>
  <si>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</si>
  <si>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</si>
  <si>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</si>
  <si>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</si>
  <si>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</si>
  <si>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</si>
  <si>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</si>
  <si>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</si>
  <si>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</si>
  <si>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</si>
  <si>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</si>
  <si>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</si>
  <si>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</si>
  <si>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</si>
  <si>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</si>
  <si>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</si>
  <si>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</si>
  <si>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</si>
  <si>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</si>
  <si>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</si>
  <si>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</si>
  <si>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</si>
  <si>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</si>
  <si>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</si>
  <si>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</si>
  <si>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</si>
  <si>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</si>
  <si>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</si>
  <si>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</si>
  <si>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</si>
  <si>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</si>
  <si>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</si>
  <si>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</si>
  <si>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</si>
  <si>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</si>
  <si>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</si>
  <si>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</si>
  <si>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</si>
  <si>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</si>
  <si>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</si>
  <si>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</si>
  <si>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</si>
  <si>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</si>
  <si>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</si>
  <si>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</si>
  <si>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</si>
  <si>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</si>
  <si>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</si>
  <si>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</si>
  <si>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</si>
  <si>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</si>
  <si>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</si>
  <si>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</si>
  <si>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</si>
  <si>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</si>
  <si>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</si>
  <si>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</si>
  <si>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</si>
  <si>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</si>
  <si>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</si>
  <si>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</si>
  <si>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</si>
  <si>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</si>
  <si>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</si>
  <si>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</si>
  <si>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</si>
  <si>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</si>
  <si>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</si>
  <si>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</si>
  <si>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</si>
  <si>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</si>
  <si>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</si>
  <si>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</si>
  <si>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</si>
  <si>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</si>
  <si>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</si>
  <si>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</si>
  <si>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</si>
  <si>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</si>
  <si>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</si>
  <si>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</si>
  <si>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</si>
  <si>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</si>
  <si>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</si>
  <si>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</si>
  <si>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</si>
  <si>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</si>
  <si>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</si>
  <si>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</si>
  <si>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</si>
  <si>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</si>
  <si>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</si>
  <si>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</si>
  <si>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</si>
  <si>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</si>
  <si>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</si>
  <si>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</si>
  <si>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</si>
  <si>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</si>
  <si>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</si>
  <si>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</si>
  <si>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</si>
  <si>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</si>
  <si>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</si>
  <si>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</si>
  <si>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</si>
  <si>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</si>
  <si>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</si>
  <si>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</si>
  <si>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</si>
  <si>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</si>
  <si>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</si>
  <si>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</si>
  <si>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</si>
  <si>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</si>
  <si>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</si>
  <si>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</si>
  <si>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</si>
  <si>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</si>
  <si>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</si>
  <si>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</si>
  <si>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</si>
  <si>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</si>
  <si>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</si>
  <si>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</si>
  <si>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</si>
  <si>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</si>
  <si>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</si>
  <si>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</si>
  <si>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</si>
  <si>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</si>
  <si>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</si>
  <si>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</si>
  <si>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</si>
  <si>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</si>
  <si>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</si>
  <si>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</si>
  <si>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</si>
  <si>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</si>
  <si>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</si>
  <si>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</si>
  <si>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</si>
  <si>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</si>
  <si>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</si>
  <si>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</si>
  <si>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</si>
  <si>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</si>
  <si>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</si>
  <si>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</si>
  <si>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</si>
  <si>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</si>
  <si>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</si>
  <si>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</si>
  <si>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</si>
  <si>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</si>
  <si>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</si>
  <si>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</si>
  <si>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</si>
  <si>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</si>
  <si>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</si>
  <si>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</si>
  <si>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</si>
  <si>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</si>
  <si>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</si>
  <si>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</si>
  <si>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</si>
  <si>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</si>
  <si>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</si>
  <si>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</si>
  <si>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</si>
  <si>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</si>
  <si>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</si>
  <si>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</si>
  <si>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</si>
  <si>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</si>
  <si>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</si>
  <si>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</si>
  <si>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</si>
  <si>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</si>
  <si>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</si>
  <si>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</si>
  <si>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</si>
  <si>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</si>
  <si>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</si>
  <si>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</si>
  <si>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</si>
  <si>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</si>
  <si>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</si>
  <si>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</si>
  <si>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</si>
  <si>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</si>
  <si>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</si>
  <si>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</si>
  <si>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</si>
  <si>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</si>
  <si>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</si>
  <si>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</si>
  <si>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</si>
  <si>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</si>
  <si>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</si>
  <si>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</si>
  <si>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</si>
  <si>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</si>
  <si>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</si>
  <si>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</si>
  <si>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</si>
  <si>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</si>
  <si>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</si>
  <si>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</si>
  <si>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</si>
  <si>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</si>
  <si>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</si>
  <si>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</si>
  <si>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</si>
  <si>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</si>
  <si>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</si>
  <si>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</si>
  <si>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</si>
  <si>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</si>
  <si>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</si>
  <si>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</si>
  <si>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</si>
  <si>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</si>
  <si>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</si>
  <si>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</si>
  <si>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</si>
  <si>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</si>
  <si>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</si>
  <si>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</si>
  <si>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</si>
  <si>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</si>
  <si>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</si>
  <si>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</si>
  <si>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</si>
  <si>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</si>
  <si>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</si>
  <si>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</si>
  <si>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</si>
  <si>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</si>
  <si>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</si>
  <si>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</si>
  <si>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</si>
  <si>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</si>
  <si>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</si>
  <si>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</si>
  <si>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</si>
  <si>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</si>
  <si>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</si>
  <si>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</si>
  <si>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</si>
  <si>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</si>
  <si>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</si>
  <si>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</si>
  <si>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</si>
  <si>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</si>
  <si>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</si>
  <si>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</si>
  <si>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</si>
  <si>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</si>
  <si>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</si>
  <si>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</si>
  <si>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</si>
  <si>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</si>
  <si>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</si>
  <si>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</si>
  <si>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</si>
  <si>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</si>
  <si>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</si>
  <si>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</si>
  <si>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</si>
  <si>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</si>
  <si>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</si>
  <si>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</si>
  <si>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</si>
  <si>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</si>
  <si>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</si>
  <si>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</si>
  <si>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</si>
  <si>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</si>
  <si>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</si>
  <si>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</si>
  <si>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</si>
  <si>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</si>
  <si>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</si>
  <si>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</si>
  <si>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</si>
  <si>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</si>
  <si>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</si>
  <si>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</si>
  <si>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</si>
  <si>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</si>
  <si>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</si>
  <si>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</si>
  <si>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</si>
  <si>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</si>
  <si>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</si>
  <si>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</si>
  <si>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</si>
  <si>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</si>
  <si>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</si>
  <si>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</si>
  <si>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</si>
  <si>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</si>
  <si>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</si>
  <si>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</si>
  <si>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</si>
  <si>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</si>
  <si>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</si>
  <si>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</si>
  <si>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</si>
  <si>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</si>
  <si>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</si>
  <si>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</si>
  <si>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</si>
  <si>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</si>
  <si>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</si>
  <si>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</si>
  <si>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</si>
  <si>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</si>
  <si>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</si>
  <si>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</si>
  <si>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</si>
  <si>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</si>
  <si>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</si>
  <si>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</si>
  <si>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</si>
  <si>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</si>
  <si>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</si>
  <si>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</si>
  <si>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</si>
  <si>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</si>
  <si>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</si>
  <si>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</si>
  <si>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</si>
  <si>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</si>
  <si>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</si>
  <si>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</si>
  <si>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</si>
  <si>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</si>
  <si>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</si>
  <si>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</si>
  <si>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</si>
  <si>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</si>
  <si>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</si>
  <si>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</si>
  <si>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</si>
  <si>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</si>
  <si>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</si>
  <si>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</si>
  <si>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</si>
  <si>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</si>
  <si>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</si>
  <si>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</si>
  <si>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</si>
  <si>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</si>
  <si>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</si>
  <si>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</si>
  <si>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</si>
  <si>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</si>
  <si>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</si>
  <si>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</si>
  <si>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</si>
  <si>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</si>
  <si>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</si>
  <si>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</si>
  <si>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</si>
  <si>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</si>
  <si>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</si>
  <si>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</si>
  <si>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</si>
  <si>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</si>
  <si>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</si>
  <si>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</si>
  <si>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</si>
  <si>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</si>
  <si>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</si>
  <si>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</si>
  <si>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</si>
  <si>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</si>
  <si>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</si>
  <si>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</si>
  <si>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</si>
  <si>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</si>
  <si>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</si>
  <si>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</si>
  <si>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</si>
  <si>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</si>
  <si>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</si>
  <si>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</si>
  <si>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</si>
  <si>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</si>
  <si>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</si>
  <si>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</si>
  <si>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</si>
  <si>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</si>
  <si>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</si>
  <si>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</si>
  <si>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</si>
  <si>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</si>
  <si>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</si>
  <si>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</si>
  <si>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</si>
  <si>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</si>
  <si>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</si>
  <si>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</si>
  <si>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</si>
  <si>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</si>
  <si>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</si>
  <si>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</si>
  <si>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</si>
  <si>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</si>
  <si>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</si>
  <si>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</si>
  <si>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</si>
  <si>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</si>
  <si>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</si>
  <si>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</si>
  <si>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</si>
  <si>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</si>
  <si>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</si>
  <si>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</si>
  <si>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</si>
  <si>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</si>
  <si>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</si>
  <si>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</si>
  <si>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</si>
  <si>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</si>
  <si>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</si>
  <si>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</si>
  <si>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</si>
  <si>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</si>
  <si>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</si>
  <si>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</si>
  <si>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</si>
  <si>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</si>
  <si>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</si>
  <si>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</si>
  <si>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</si>
  <si>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</si>
  <si>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</si>
  <si>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</si>
  <si>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</si>
  <si>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</si>
  <si>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</si>
  <si>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</si>
  <si>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</si>
  <si>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</si>
  <si>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</si>
  <si>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</si>
  <si>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</si>
  <si>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</si>
  <si>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</si>
  <si>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</si>
  <si>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</si>
  <si>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</si>
  <si>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</si>
  <si>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</si>
  <si>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</si>
  <si>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</si>
  <si>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</si>
  <si>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</si>
  <si>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</si>
  <si>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</si>
  <si>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</si>
  <si>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</si>
  <si>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</si>
  <si>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</si>
  <si>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</si>
  <si>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</si>
  <si>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</si>
  <si>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</si>
  <si>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</si>
  <si>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</si>
  <si>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</si>
  <si>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</si>
  <si>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</si>
  <si>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</si>
  <si>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</si>
  <si>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</si>
  <si>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</si>
  <si>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</si>
  <si>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</si>
  <si>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</si>
  <si>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</si>
  <si>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</si>
  <si>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</si>
  <si>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</si>
  <si>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</si>
  <si>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</si>
  <si>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</si>
  <si>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</si>
  <si>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</si>
  <si>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</si>
  <si>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</si>
  <si>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</si>
  <si>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</si>
  <si>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</si>
  <si>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</si>
  <si>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</si>
  <si>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</si>
  <si>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</si>
  <si>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</si>
  <si>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</si>
  <si>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</si>
  <si>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</si>
  <si>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</si>
  <si>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</si>
  <si>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</si>
  <si>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</si>
  <si>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</si>
  <si>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</si>
  <si>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</si>
  <si>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</si>
  <si>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</si>
  <si>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</si>
  <si>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</si>
  <si>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</si>
  <si>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</si>
  <si>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</si>
  <si>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</si>
  <si>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</si>
  <si>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</si>
  <si>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</si>
  <si>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</si>
  <si>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</si>
  <si>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</si>
  <si>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</si>
  <si>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</si>
  <si>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</si>
  <si>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</si>
  <si>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</si>
  <si>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</si>
  <si>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</si>
  <si>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</si>
  <si>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</si>
  <si>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</si>
  <si>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</si>
  <si>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</si>
  <si>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</si>
  <si>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</si>
  <si>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</si>
  <si>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</si>
  <si>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</si>
  <si>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</si>
  <si>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</si>
  <si>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</si>
  <si>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</si>
  <si>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</si>
  <si>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</si>
  <si>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</si>
  <si>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</si>
  <si>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</si>
  <si>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</si>
  <si>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</si>
  <si>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</si>
  <si>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</si>
  <si>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</si>
  <si>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</si>
  <si>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</si>
  <si>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</si>
  <si>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</si>
  <si>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</si>
  <si>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</si>
  <si>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</si>
  <si>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</si>
  <si>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</si>
  <si>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</si>
  <si>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</si>
  <si>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</si>
  <si>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</si>
  <si>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</si>
  <si>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</si>
  <si>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</si>
  <si>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</si>
  <si>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</si>
  <si>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</si>
  <si>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</si>
  <si>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</si>
  <si>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</si>
  <si>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</si>
  <si>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</si>
  <si>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</si>
  <si>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</si>
  <si>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</si>
  <si>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</si>
  <si>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</si>
  <si>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</si>
  <si>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</si>
  <si>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</si>
  <si>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</si>
  <si>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</si>
  <si>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</si>
  <si>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</si>
  <si>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</si>
  <si>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</si>
  <si>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</si>
  <si>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</si>
  <si>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</si>
  <si>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</si>
  <si>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</si>
  <si>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</si>
  <si>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</si>
  <si>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</si>
  <si>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</si>
  <si>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</si>
  <si>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</si>
  <si>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</si>
  <si>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</si>
  <si>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</si>
  <si>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</si>
  <si>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</si>
  <si>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</si>
  <si>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</si>
  <si>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</si>
  <si>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</si>
  <si>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</si>
  <si>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</si>
  <si>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</si>
  <si>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</si>
  <si>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</si>
  <si>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</si>
  <si>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</si>
  <si>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</si>
  <si>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</si>
  <si>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</si>
  <si>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</si>
  <si>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</si>
  <si>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</si>
  <si>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</si>
  <si>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</si>
  <si>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</si>
  <si>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</si>
  <si>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</si>
  <si>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</si>
  <si>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</si>
  <si>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</si>
  <si>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</si>
  <si>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</si>
  <si>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</si>
  <si>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</si>
  <si>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</si>
  <si>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</si>
  <si>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</si>
  <si>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</si>
  <si>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</si>
  <si>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</si>
  <si>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</si>
  <si>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</si>
  <si>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</si>
  <si>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</si>
  <si>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</si>
  <si>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</si>
  <si>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</si>
  <si>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</si>
  <si>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</si>
  <si>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</si>
  <si>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</si>
  <si>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</si>
  <si>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</si>
  <si>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</si>
  <si>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</si>
  <si>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</si>
  <si>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</si>
  <si>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</si>
  <si>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</si>
  <si>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</si>
  <si>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</si>
  <si>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</si>
  <si>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</si>
  <si>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</si>
  <si>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</si>
  <si>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</si>
  <si>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</si>
  <si>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</si>
  <si>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</si>
  <si>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</si>
  <si>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</si>
  <si>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</si>
  <si>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</si>
  <si>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</si>
  <si>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</si>
  <si>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</si>
  <si>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</si>
  <si>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</si>
  <si>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</si>
  <si>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</si>
  <si>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</si>
  <si>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</si>
  <si>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</si>
  <si>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</si>
  <si>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</si>
  <si>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</si>
  <si>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</si>
  <si>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</si>
  <si>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</si>
  <si>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</si>
  <si>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</si>
  <si>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</si>
  <si>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</si>
  <si>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</si>
  <si>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</si>
  <si>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</si>
  <si>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</si>
  <si>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</si>
  <si>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</si>
  <si>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</si>
  <si>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</si>
  <si>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</si>
  <si>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</si>
  <si>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</si>
  <si>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</si>
  <si>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</si>
  <si>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</si>
  <si>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</si>
  <si>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</si>
  <si>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</si>
  <si>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</si>
  <si>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</si>
  <si>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</si>
  <si>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</si>
  <si>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</si>
  <si>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</si>
  <si>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</si>
  <si>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</si>
  <si>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</si>
  <si>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</si>
  <si>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</si>
  <si>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</si>
  <si>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</si>
  <si>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</si>
  <si>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</si>
  <si>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</si>
  <si>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</si>
  <si>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</si>
  <si>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</si>
  <si>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</si>
  <si>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</si>
  <si>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</si>
  <si>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</si>
  <si>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</si>
  <si>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</si>
  <si>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</si>
  <si>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</si>
  <si>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</si>
  <si>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</si>
  <si>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</si>
  <si>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</si>
  <si>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</si>
  <si>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</si>
  <si>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</si>
  <si>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</si>
  <si>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</si>
  <si>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</si>
  <si>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</si>
  <si>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</si>
  <si>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</si>
  <si>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</si>
  <si>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</si>
  <si>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</si>
  <si>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</si>
  <si>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</si>
  <si>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</si>
  <si>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</si>
  <si>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</si>
  <si>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</si>
  <si>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</si>
  <si>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</si>
  <si>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</si>
  <si>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</si>
  <si>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</si>
  <si>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</si>
  <si>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</si>
  <si>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</si>
  <si>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</si>
  <si>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</si>
  <si>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</si>
  <si>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</si>
  <si>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</si>
  <si>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</si>
  <si>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</si>
  <si>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</si>
  <si>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</si>
  <si>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</si>
  <si>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</si>
  <si>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</si>
  <si>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</si>
  <si>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</si>
  <si>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</si>
  <si>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</si>
  <si>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</si>
  <si>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</si>
  <si>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</si>
  <si>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</si>
  <si>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</si>
  <si>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</si>
  <si>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</si>
  <si>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</si>
  <si>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</si>
  <si>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</si>
  <si>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</si>
  <si>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</si>
  <si>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</si>
  <si>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</si>
  <si>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</si>
  <si>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</si>
  <si>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</si>
  <si>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</si>
  <si>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</si>
  <si>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</si>
  <si>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</si>
  <si>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</si>
  <si>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</si>
  <si>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</si>
  <si>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</si>
  <si>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</si>
  <si>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</si>
  <si>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</si>
  <si>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</si>
  <si>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</si>
  <si>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</si>
  <si>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</si>
  <si>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</si>
  <si>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</si>
  <si>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</si>
  <si>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</si>
  <si>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</si>
  <si>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</si>
  <si>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</si>
  <si>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</si>
  <si>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</si>
  <si>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</si>
  <si>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</si>
  <si>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</si>
  <si>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</si>
  <si>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</si>
  <si>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</si>
  <si>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</si>
  <si>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</si>
  <si>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</si>
  <si>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</si>
  <si>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</si>
  <si>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</si>
  <si>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</si>
  <si>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</si>
  <si>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</si>
  <si>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</si>
  <si>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</si>
  <si>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</si>
  <si>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</si>
  <si>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</si>
  <si>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</si>
  <si>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</si>
  <si>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</si>
  <si>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</si>
  <si>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</si>
  <si>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</si>
  <si>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</si>
  <si>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</si>
  <si>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</si>
  <si>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</si>
  <si>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</si>
  <si>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</si>
  <si>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</si>
  <si>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</si>
  <si>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</si>
  <si>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</si>
  <si>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</si>
  <si>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</si>
  <si>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</si>
  <si>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</si>
  <si>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</si>
  <si>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</si>
  <si>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</si>
  <si>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</si>
  <si>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</si>
  <si>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</si>
  <si>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</si>
  <si>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</si>
  <si>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</si>
  <si>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</si>
  <si>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</si>
  <si>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</si>
  <si>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</si>
  <si>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</si>
  <si>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</si>
  <si>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</si>
  <si>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</si>
  <si>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</si>
  <si>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</si>
  <si>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</si>
  <si>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</si>
  <si>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</si>
  <si>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</si>
  <si>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</si>
  <si>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</si>
  <si>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</si>
  <si>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</si>
  <si>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</si>
  <si>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</si>
  <si>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</si>
  <si>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</si>
  <si>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</si>
  <si>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</si>
  <si>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</si>
  <si>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</si>
  <si>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</si>
  <si>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</si>
  <si>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</si>
  <si>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</si>
  <si>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</si>
  <si>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</si>
  <si>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</si>
  <si>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</si>
  <si>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</si>
  <si>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</si>
  <si>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</si>
  <si>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</si>
  <si>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</si>
  <si>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</si>
  <si>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</si>
  <si>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</si>
  <si>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</si>
  <si>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</si>
  <si>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</si>
  <si>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</si>
  <si>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</si>
  <si>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</si>
  <si>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</si>
  <si>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</si>
  <si>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</si>
  <si>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</si>
  <si>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</si>
  <si>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</si>
  <si>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</si>
  <si>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</si>
  <si>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</si>
  <si>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</si>
  <si>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</si>
  <si>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</si>
  <si>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</si>
  <si>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</si>
  <si>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</si>
  <si>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</si>
  <si>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</si>
  <si>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</si>
  <si>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</si>
  <si>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</si>
  <si>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</si>
  <si>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</si>
  <si>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</si>
  <si>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</si>
  <si>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</si>
  <si>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</si>
  <si>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</si>
  <si>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</si>
  <si>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</si>
  <si>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</si>
  <si>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</si>
  <si>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</si>
  <si>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</si>
  <si>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</si>
  <si>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</si>
  <si>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</si>
  <si>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</si>
  <si>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</si>
  <si>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</si>
  <si>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</si>
  <si>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</si>
  <si>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</si>
  <si>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</si>
  <si>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</si>
  <si>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</si>
  <si>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</si>
  <si>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</si>
  <si>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</si>
  <si>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</si>
  <si>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</si>
  <si>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</si>
  <si>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</si>
  <si>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</si>
  <si>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</si>
  <si>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</si>
  <si>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</si>
  <si>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</si>
  <si>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</si>
  <si>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</si>
  <si>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</si>
  <si>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</si>
  <si>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</si>
  <si>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</si>
  <si>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</si>
  <si>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</si>
  <si>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</si>
  <si>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</si>
  <si>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</si>
  <si>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</si>
  <si>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</si>
  <si>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</si>
  <si>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</si>
  <si>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</si>
  <si>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</si>
  <si>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</si>
  <si>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</si>
  <si>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</si>
  <si>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</si>
  <si>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</si>
  <si>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</si>
  <si>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</si>
  <si>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</si>
  <si>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</si>
  <si>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</si>
  <si>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</si>
  <si>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</si>
  <si>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</si>
  <si>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</si>
  <si>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</si>
  <si>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</si>
  <si>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</si>
  <si>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</si>
  <si>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</si>
  <si>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</si>
  <si>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</si>
  <si>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</si>
  <si>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</si>
  <si>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</si>
  <si>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</si>
  <si>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</si>
  <si>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</si>
  <si>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</si>
  <si>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</si>
  <si>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</si>
  <si>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</si>
  <si>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</si>
  <si>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</si>
  <si>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</si>
  <si>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</si>
  <si>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</si>
  <si>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</si>
  <si>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</si>
  <si>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</si>
  <si>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</si>
  <si>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</si>
  <si>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</si>
  <si>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</si>
  <si>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</si>
  <si>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</si>
  <si>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</si>
  <si>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</si>
  <si>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</si>
  <si>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</si>
  <si>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</si>
  <si>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</si>
  <si>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</si>
  <si>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</si>
  <si>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</si>
  <si>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</si>
  <si>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</si>
  <si>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</si>
  <si>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</si>
  <si>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</si>
  <si>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</si>
  <si>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</si>
  <si>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</si>
  <si>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</si>
  <si>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</si>
  <si>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</si>
  <si>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</si>
  <si>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</si>
  <si>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</si>
  <si>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</si>
  <si>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</si>
  <si>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</si>
  <si>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</si>
  <si>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</si>
  <si>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</si>
  <si>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</si>
  <si>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</si>
  <si>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</si>
  <si>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</si>
  <si>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</si>
  <si>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</si>
  <si>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</si>
  <si>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</si>
  <si>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</si>
  <si>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</si>
  <si>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</si>
  <si>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</si>
  <si>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</si>
  <si>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</si>
  <si>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</si>
  <si>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</si>
  <si>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</si>
  <si>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</si>
  <si>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</si>
  <si>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</si>
  <si>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</si>
  <si>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</si>
  <si>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</si>
  <si>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</si>
  <si>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</si>
  <si>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</si>
  <si>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</si>
  <si>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</si>
  <si>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</si>
  <si>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</si>
  <si>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</si>
  <si>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</si>
  <si>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</si>
  <si>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</si>
  <si>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</si>
  <si>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</si>
  <si>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</si>
  <si>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</si>
  <si>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</si>
  <si>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</si>
  <si>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</si>
  <si>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</si>
  <si>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</si>
  <si>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</si>
  <si>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</si>
  <si>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</si>
  <si>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</si>
  <si>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</si>
  <si>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</si>
  <si>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</si>
  <si>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</si>
  <si>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</si>
  <si>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</si>
  <si>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</si>
  <si>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</si>
  <si>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</si>
  <si>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</si>
  <si>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</si>
  <si>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</si>
  <si>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</si>
  <si>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</si>
  <si>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</si>
  <si>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</si>
  <si>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</si>
  <si>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</si>
  <si>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</si>
  <si>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</si>
  <si>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</si>
  <si>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</si>
  <si>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</si>
  <si>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</si>
  <si>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</si>
  <si>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</si>
  <si>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</si>
  <si>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</si>
  <si>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</si>
  <si>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</si>
  <si>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</si>
  <si>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</si>
  <si>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</si>
  <si>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</si>
  <si>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</si>
  <si>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</si>
  <si>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</si>
  <si>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</si>
  <si>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</si>
  <si>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</si>
  <si>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</si>
  <si>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</si>
  <si>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</si>
  <si>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</si>
  <si>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</si>
  <si>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</si>
  <si>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</si>
  <si>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</si>
  <si>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</si>
  <si>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</si>
  <si>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</si>
  <si>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</si>
  <si>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</si>
  <si>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</si>
  <si>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</si>
  <si>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</si>
  <si>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</si>
  <si>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</si>
  <si>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</si>
  <si>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</si>
  <si>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</si>
  <si>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</si>
  <si>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</si>
  <si>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</si>
  <si>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</si>
  <si>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</si>
  <si>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</si>
  <si>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</si>
  <si>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</si>
  <si>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</si>
  <si>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</si>
  <si>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</si>
  <si>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</si>
  <si>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</si>
  <si>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</si>
  <si>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</si>
  <si>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</si>
  <si>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</si>
  <si>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</si>
  <si>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</si>
  <si>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</si>
  <si>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</si>
  <si>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</si>
  <si>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</si>
  <si>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</si>
  <si>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</si>
  <si>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</si>
  <si>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</si>
  <si>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</si>
  <si>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</si>
  <si>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</si>
  <si>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</si>
  <si>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</si>
  <si>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</si>
  <si>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</si>
  <si>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</si>
  <si>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</si>
  <si>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</si>
  <si>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</si>
  <si>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</si>
  <si>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</si>
  <si>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</si>
  <si>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</si>
  <si>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</si>
  <si>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</si>
  <si>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</si>
  <si>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</si>
  <si>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</si>
  <si>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</si>
  <si>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</si>
  <si>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</si>
  <si>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</si>
  <si>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</si>
  <si>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</si>
  <si>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</si>
  <si>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</si>
  <si>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</si>
  <si>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</si>
  <si>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</si>
  <si>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</si>
  <si>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</si>
  <si>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</si>
  <si>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</si>
  <si>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</si>
  <si>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</si>
  <si>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</si>
  <si>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</si>
  <si>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</si>
  <si>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</si>
  <si>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</si>
  <si>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</si>
  <si>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</si>
  <si>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</si>
  <si>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</si>
  <si>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</si>
  <si>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</si>
  <si>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</si>
  <si>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</si>
  <si>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</si>
  <si>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</si>
  <si>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</si>
  <si>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</si>
  <si>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</si>
  <si>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</si>
  <si>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</si>
  <si>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</si>
  <si>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</si>
  <si>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</si>
  <si>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</si>
  <si>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</si>
  <si>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</si>
  <si>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</si>
  <si>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</si>
  <si>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</si>
  <si>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</si>
  <si>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</si>
  <si>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</si>
  <si>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</si>
  <si>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</si>
  <si>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</si>
  <si>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</si>
  <si>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</si>
  <si>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</si>
  <si>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</si>
  <si>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</si>
  <si>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</si>
  <si>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</si>
  <si>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</si>
  <si>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</si>
  <si>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</si>
  <si>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</si>
  <si>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</si>
  <si>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</si>
  <si>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</si>
  <si>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</si>
  <si>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</si>
  <si>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</si>
  <si>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</si>
  <si>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</si>
  <si>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</si>
  <si>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</si>
  <si>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</si>
  <si>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</si>
  <si>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</si>
  <si>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</si>
  <si>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</si>
  <si>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</si>
  <si>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</si>
  <si>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</si>
  <si>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</si>
  <si>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</si>
  <si>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</si>
  <si>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</si>
  <si>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</si>
  <si>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</si>
  <si>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</si>
  <si>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</si>
  <si>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</si>
  <si>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</si>
  <si>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</si>
  <si>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</si>
  <si>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</si>
  <si>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</si>
  <si>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</si>
  <si>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</si>
  <si>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</si>
  <si>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</si>
  <si>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</si>
  <si>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</si>
  <si>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</si>
  <si>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</si>
  <si>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</si>
  <si>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</si>
  <si>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</si>
  <si>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</si>
  <si>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</si>
  <si>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</si>
  <si>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</si>
  <si>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</si>
  <si>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</si>
  <si>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</si>
  <si>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</si>
  <si>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</si>
  <si>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</si>
  <si>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</si>
  <si>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</si>
  <si>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</si>
  <si>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</si>
  <si>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</si>
  <si>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</si>
  <si>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</si>
  <si>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</si>
  <si>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</si>
  <si>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</si>
  <si>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</si>
  <si>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</si>
  <si>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</si>
  <si>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</si>
  <si>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</si>
  <si>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</si>
  <si>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</si>
  <si>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</si>
  <si>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</si>
  <si>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</si>
  <si>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</si>
  <si>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</si>
  <si>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</si>
  <si>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</si>
  <si>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</si>
  <si>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</si>
  <si>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</si>
  <si>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</si>
  <si>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</si>
  <si>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</si>
  <si>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</si>
  <si>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</si>
  <si>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</si>
  <si>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</si>
  <si>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</si>
  <si>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</si>
  <si>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</si>
  <si>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</si>
  <si>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</si>
  <si>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</si>
  <si>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</si>
  <si>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</si>
  <si>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</si>
  <si>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</si>
  <si>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</si>
  <si>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</si>
  <si>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</si>
  <si>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</si>
  <si>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</si>
  <si>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</si>
  <si>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</si>
  <si>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</si>
  <si>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</si>
  <si>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</si>
  <si>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</si>
  <si>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</si>
  <si>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</si>
  <si>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</si>
  <si>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</si>
  <si>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</si>
  <si>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</si>
  <si>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</si>
  <si>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</si>
  <si>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</si>
  <si>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</si>
  <si>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</si>
  <si>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</si>
  <si>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</si>
  <si>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</si>
  <si>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</si>
  <si>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</si>
  <si>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</si>
  <si>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</si>
  <si>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</si>
  <si>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</si>
  <si>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</si>
  <si>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</si>
  <si>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</si>
  <si>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</si>
  <si>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</si>
  <si>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</si>
  <si>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</si>
  <si>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</si>
  <si>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</si>
  <si>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</si>
  <si>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</si>
  <si>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</si>
  <si>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</si>
  <si>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</si>
  <si>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</si>
  <si>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</si>
  <si>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</si>
  <si>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</si>
  <si>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</si>
  <si>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</si>
  <si>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</si>
  <si>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</si>
  <si>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</si>
  <si>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</si>
  <si>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</si>
  <si>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</si>
  <si>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</si>
  <si>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</si>
  <si>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</si>
  <si>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</si>
  <si>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</si>
  <si>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</si>
  <si>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</si>
  <si>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</si>
  <si>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</si>
  <si>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</si>
  <si>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</si>
  <si>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</si>
  <si>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</si>
  <si>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</si>
  <si>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</si>
  <si>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</si>
  <si>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</si>
  <si>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</si>
  <si>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</si>
  <si>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</si>
  <si>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</si>
  <si>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</si>
  <si>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</si>
  <si>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</si>
  <si>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</si>
  <si>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</si>
  <si>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</si>
  <si>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</si>
  <si>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</si>
  <si>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</si>
  <si>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</si>
  <si>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</si>
  <si>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</si>
  <si>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</si>
  <si>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</si>
  <si>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</si>
  <si>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</si>
  <si>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</si>
  <si>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</si>
  <si>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</si>
  <si>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</si>
  <si>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</si>
  <si>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</si>
  <si>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</si>
  <si>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</si>
  <si>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</si>
  <si>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</si>
  <si>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</si>
  <si>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</si>
  <si>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</si>
  <si>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</si>
  <si>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</si>
  <si>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</si>
  <si>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</si>
  <si>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</si>
  <si>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</si>
  <si>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</si>
  <si>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</si>
  <si>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</si>
  <si>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</si>
  <si>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</si>
  <si>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</si>
  <si>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</si>
  <si>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</si>
  <si>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</si>
  <si>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</si>
  <si>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</si>
  <si>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</si>
  <si>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</si>
  <si>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</si>
  <si>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</si>
  <si>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</si>
  <si>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</si>
  <si>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</si>
  <si>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</si>
  <si>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</si>
  <si>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</si>
  <si>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</si>
  <si>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</si>
  <si>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</si>
  <si>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</si>
  <si>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</si>
  <si>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</si>
  <si>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</si>
  <si>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</si>
  <si>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</si>
  <si>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</si>
  <si>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</si>
  <si>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</si>
  <si>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</si>
  <si>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</si>
  <si>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</si>
  <si>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</si>
  <si>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</si>
  <si>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</si>
  <si>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</si>
  <si>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</si>
  <si>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</si>
  <si>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</si>
  <si>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</si>
  <si>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</si>
  <si>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</si>
  <si>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</si>
  <si>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</si>
  <si>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</si>
  <si>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</si>
  <si>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</si>
  <si>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</si>
  <si>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</si>
  <si>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</si>
  <si>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</si>
  <si>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</si>
  <si>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</si>
  <si>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</si>
  <si>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</si>
  <si>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</si>
  <si>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</si>
  <si>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</si>
  <si>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</si>
  <si>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</si>
  <si>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</si>
  <si>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</si>
  <si>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</si>
  <si>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</si>
  <si>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</si>
  <si>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</si>
  <si>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</si>
  <si>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</si>
  <si>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</si>
  <si>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</si>
  <si>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</si>
  <si>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</si>
  <si>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</si>
  <si>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</si>
  <si>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</si>
  <si>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</si>
  <si>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</si>
  <si>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</si>
  <si>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</si>
  <si>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</si>
  <si>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</si>
  <si>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</si>
  <si>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</si>
  <si>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</si>
  <si>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</si>
  <si>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</si>
  <si>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</si>
  <si>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</si>
  <si>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</si>
  <si>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</si>
  <si>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</si>
  <si>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</si>
  <si>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</si>
  <si>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</si>
  <si>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</si>
  <si>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</si>
  <si>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</si>
  <si>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</si>
  <si>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</si>
  <si>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</si>
  <si>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</si>
  <si>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</si>
  <si>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</si>
  <si>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</si>
  <si>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</si>
  <si>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</si>
  <si>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</si>
  <si>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</si>
  <si>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</si>
  <si>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</si>
  <si>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</si>
  <si>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</si>
  <si>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</si>
  <si>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</si>
  <si>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</si>
  <si>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</si>
  <si>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</si>
  <si>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</si>
  <si>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</si>
  <si>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</si>
  <si>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</si>
  <si>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</si>
  <si>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</si>
  <si>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</si>
  <si>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</si>
  <si>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</si>
  <si>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</si>
  <si>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</si>
  <si>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</si>
  <si>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</si>
  <si>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</si>
  <si>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</si>
  <si>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</si>
  <si>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</si>
  <si>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</si>
  <si>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</si>
  <si>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</si>
  <si>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</si>
  <si>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</si>
  <si>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</si>
  <si>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</si>
  <si>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</si>
  <si>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</si>
  <si>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</si>
  <si>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</si>
  <si>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</si>
  <si>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</si>
  <si>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</si>
  <si>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</si>
  <si>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</si>
  <si>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</si>
  <si>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</si>
  <si>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</si>
  <si>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</si>
  <si>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</si>
  <si>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</si>
  <si>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</si>
  <si>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</si>
  <si>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</si>
  <si>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</si>
  <si>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</si>
  <si>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</si>
  <si>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</si>
  <si>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</si>
  <si>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</si>
  <si>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</si>
  <si>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</si>
  <si>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</si>
  <si>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</si>
  <si>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</si>
  <si>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</si>
  <si>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</si>
  <si>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</si>
  <si>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</si>
  <si>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</si>
  <si>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</si>
  <si>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</si>
  <si>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</si>
  <si>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</si>
  <si>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</si>
  <si>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</si>
  <si>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</si>
  <si>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</si>
  <si>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</si>
  <si>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</si>
  <si>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</si>
  <si>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</si>
  <si>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</si>
  <si>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</si>
  <si>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</si>
  <si>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</si>
  <si>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</si>
  <si>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</si>
  <si>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</si>
  <si>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</si>
  <si>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</si>
  <si>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</si>
  <si>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</si>
  <si>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</si>
  <si>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</si>
  <si>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</si>
  <si>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</si>
  <si>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</si>
  <si>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</si>
  <si>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</si>
  <si>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</si>
  <si>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</si>
  <si>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</si>
  <si>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</si>
  <si>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</si>
  <si>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</si>
  <si>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</si>
  <si>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</si>
  <si>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</si>
  <si>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</si>
  <si>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</si>
  <si>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</si>
  <si>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</si>
  <si>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</si>
  <si>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</si>
  <si>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</si>
  <si>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</si>
  <si>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</si>
  <si>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</si>
  <si>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</si>
  <si>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</si>
  <si>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</si>
  <si>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</si>
  <si>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</si>
  <si>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</si>
  <si>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</si>
  <si>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</si>
  <si>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</si>
  <si>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</si>
  <si>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</si>
  <si>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</si>
  <si>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</si>
  <si>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</si>
  <si>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</si>
  <si>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</si>
  <si>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</si>
  <si>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</si>
  <si>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</si>
  <si>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</si>
  <si>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</si>
  <si>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</si>
  <si>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</si>
  <si>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</si>
  <si>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</si>
  <si>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</si>
  <si>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</si>
  <si>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</si>
  <si>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</si>
  <si>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</si>
  <si>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</si>
  <si>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</si>
  <si>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</si>
  <si>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</si>
  <si>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</si>
  <si>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</si>
  <si>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</si>
  <si>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</si>
  <si>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</si>
  <si>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</si>
  <si>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</si>
  <si>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</si>
  <si>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</si>
  <si>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</si>
  <si>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</si>
  <si>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</si>
  <si>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</si>
  <si>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</si>
  <si>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</si>
  <si>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</si>
  <si>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</si>
  <si>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</si>
  <si>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</si>
  <si>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</si>
  <si>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</si>
  <si>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</si>
  <si>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</si>
  <si>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</si>
  <si>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</si>
  <si>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</si>
  <si>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</si>
  <si>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</si>
  <si>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</si>
  <si>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</si>
  <si>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</si>
  <si>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</si>
  <si>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</si>
  <si>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</si>
  <si>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</si>
  <si>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</si>
  <si>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</si>
  <si>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</si>
  <si>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</si>
  <si>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</si>
  <si>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</si>
  <si>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</si>
  <si>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</si>
  <si>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</si>
  <si>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</si>
  <si>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</si>
  <si>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</si>
  <si>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</si>
  <si>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</si>
  <si>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</si>
  <si>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</si>
  <si>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</si>
  <si>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</si>
  <si>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</si>
  <si>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</si>
  <si>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</si>
  <si>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</si>
  <si>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</si>
  <si>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</si>
  <si>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</si>
  <si>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</si>
  <si>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</si>
  <si>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</si>
  <si>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</si>
  <si>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</si>
  <si>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</si>
  <si>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</si>
  <si>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</si>
  <si>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</si>
  <si>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</si>
  <si>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</si>
  <si>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</si>
  <si>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</si>
  <si>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</si>
  <si>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</si>
  <si>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</si>
  <si>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</si>
  <si>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</si>
  <si>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</si>
  <si>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</si>
  <si>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</si>
  <si>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</si>
  <si>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</si>
  <si>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</si>
  <si>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</si>
  <si>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</si>
  <si>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</si>
  <si>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</si>
  <si>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</si>
  <si>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</si>
  <si>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</si>
  <si>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</si>
  <si>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</si>
  <si>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</si>
  <si>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</si>
  <si>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</si>
  <si>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</si>
  <si>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</si>
  <si>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</si>
  <si>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</si>
  <si>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</si>
  <si>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</si>
  <si>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</si>
  <si>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</si>
  <si>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</si>
  <si>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</si>
  <si>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</si>
  <si>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</si>
  <si>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</si>
  <si>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</si>
  <si>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</si>
  <si>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</si>
  <si>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</si>
  <si>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</si>
  <si>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</si>
  <si>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</si>
  <si>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</si>
  <si>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</si>
  <si>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</si>
  <si>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</si>
  <si>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</si>
  <si>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</si>
  <si>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</si>
  <si>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</si>
  <si>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</si>
  <si>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</si>
  <si>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</si>
  <si>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</si>
  <si>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</si>
  <si>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</si>
  <si>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</si>
  <si>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</si>
  <si>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</si>
  <si>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</si>
  <si>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</si>
  <si>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</si>
  <si>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</si>
  <si>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</si>
  <si>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</si>
  <si>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</si>
  <si>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</si>
  <si>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</si>
  <si>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</si>
  <si>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</si>
  <si>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</si>
  <si>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</si>
  <si>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</si>
  <si>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</si>
  <si>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</si>
  <si>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</si>
  <si>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</si>
  <si>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</si>
  <si>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</si>
  <si>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</si>
  <si>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</si>
  <si>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</si>
  <si>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</si>
  <si>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</si>
  <si>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</si>
  <si>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</si>
  <si>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</si>
  <si>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</si>
  <si>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</si>
  <si>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</si>
  <si>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</si>
  <si>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</si>
  <si>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</si>
  <si>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</si>
  <si>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</si>
  <si>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</si>
  <si>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</si>
  <si>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</si>
  <si>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</si>
  <si>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</si>
  <si>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</si>
  <si>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</si>
  <si>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</si>
  <si>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</si>
  <si>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</si>
  <si>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</si>
  <si>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</si>
  <si>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</si>
  <si>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</si>
  <si>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</si>
  <si>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</si>
  <si>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</si>
  <si>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</si>
  <si>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</si>
  <si>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</si>
  <si>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</si>
  <si>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</si>
  <si>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</si>
  <si>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</si>
  <si>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</si>
  <si>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</si>
  <si>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</si>
  <si>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</si>
  <si>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</si>
  <si>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</si>
  <si>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</si>
  <si>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</si>
  <si>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</si>
  <si>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</si>
  <si>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</si>
  <si>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</si>
  <si>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</si>
  <si>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</si>
  <si>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</si>
  <si>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</si>
  <si>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</si>
  <si>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</si>
  <si>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</si>
  <si>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</si>
  <si>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</si>
  <si>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</si>
  <si>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</si>
  <si>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</si>
  <si>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</si>
  <si>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</si>
  <si>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</si>
  <si>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</si>
  <si>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</si>
  <si>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</si>
  <si>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</si>
  <si>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</si>
  <si>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</si>
  <si>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</si>
  <si>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</si>
  <si>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</si>
  <si>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</si>
  <si>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</si>
  <si>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</si>
  <si>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</si>
  <si>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</si>
  <si>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</si>
  <si>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</si>
  <si>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</si>
  <si>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</si>
  <si>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</si>
  <si>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</si>
  <si>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</si>
  <si>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</si>
  <si>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</si>
  <si>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</si>
  <si>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</si>
  <si>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</si>
  <si>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</si>
  <si>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</si>
  <si>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</si>
  <si>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</si>
  <si>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</si>
  <si>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</si>
  <si>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</si>
  <si>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</si>
  <si>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</si>
  <si>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</si>
  <si>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</si>
  <si>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</si>
  <si>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</si>
  <si>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</si>
  <si>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</si>
  <si>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</si>
  <si>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</si>
  <si>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</si>
  <si>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</si>
  <si>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</si>
  <si>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</si>
  <si>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</si>
  <si>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</si>
  <si>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</si>
  <si>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</si>
  <si>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</si>
  <si>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</si>
  <si>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</si>
  <si>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</si>
  <si>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</si>
  <si>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</si>
  <si>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</si>
  <si>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</si>
  <si>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</si>
  <si>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</si>
  <si>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</si>
  <si>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</si>
  <si>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</si>
  <si>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</si>
  <si>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</si>
  <si>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</si>
  <si>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</si>
  <si>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</si>
  <si>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</si>
  <si>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</si>
  <si>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</si>
  <si>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</si>
  <si>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</si>
  <si>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</si>
  <si>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</si>
  <si>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</si>
  <si>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</si>
  <si>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</si>
  <si>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</si>
  <si>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</si>
  <si>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</si>
  <si>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</si>
  <si>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</si>
  <si>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</si>
  <si>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</si>
  <si>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</si>
  <si>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</si>
  <si>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</si>
  <si>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</si>
  <si>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</si>
  <si>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</si>
  <si>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</si>
  <si>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</si>
  <si>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</si>
  <si>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</si>
  <si>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</si>
  <si>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</si>
  <si>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</si>
  <si>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</si>
  <si>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</si>
  <si>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</si>
  <si>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</si>
  <si>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</si>
  <si>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</si>
  <si>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</si>
  <si>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</si>
  <si>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</si>
  <si>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</si>
  <si>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</si>
  <si>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</si>
  <si>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</si>
  <si>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</si>
  <si>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</si>
  <si>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</si>
  <si>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</si>
  <si>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</si>
  <si>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</si>
  <si>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</si>
  <si>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</si>
  <si>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</si>
  <si>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</si>
  <si>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</si>
  <si>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</si>
  <si>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</si>
  <si>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</si>
  <si>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</si>
  <si>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</si>
  <si>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</si>
  <si>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</si>
  <si>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</si>
  <si>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</si>
  <si>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</si>
  <si>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</si>
  <si>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</si>
  <si>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</si>
  <si>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</si>
  <si>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</si>
  <si>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</si>
  <si>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</si>
  <si>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</si>
  <si>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</si>
  <si>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</si>
  <si>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</si>
  <si>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</si>
  <si>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</si>
  <si>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</si>
  <si>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</si>
  <si>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</si>
  <si>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</si>
  <si>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</si>
  <si>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</si>
  <si>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</si>
  <si>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</si>
  <si>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</si>
  <si>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</si>
  <si>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</si>
  <si>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</si>
  <si>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</si>
  <si>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</si>
  <si>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</si>
  <si>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</si>
  <si>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</si>
  <si>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</si>
  <si>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</si>
  <si>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</si>
  <si>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</si>
  <si>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</si>
  <si>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</si>
  <si>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</si>
  <si>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</si>
  <si>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</si>
  <si>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</si>
  <si>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</si>
  <si>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</si>
  <si>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</si>
  <si>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</si>
  <si>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</si>
  <si>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</si>
  <si>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</si>
  <si>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</si>
  <si>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</si>
  <si>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</si>
  <si>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</si>
  <si>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</si>
  <si>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</si>
  <si>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</si>
  <si>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</si>
  <si>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</si>
  <si>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</si>
  <si>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</si>
  <si>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</si>
  <si>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</si>
  <si>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</si>
  <si>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</si>
  <si>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</si>
  <si>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</si>
  <si>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</si>
  <si>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</si>
  <si>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</si>
  <si>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</si>
  <si>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</si>
  <si>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</si>
  <si>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</si>
  <si>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</si>
  <si>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</si>
  <si>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</si>
  <si>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</si>
  <si>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</si>
  <si>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</si>
  <si>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</si>
  <si>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</si>
  <si>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</si>
  <si>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</si>
  <si>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</si>
  <si>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</si>
  <si>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</si>
  <si>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</si>
  <si>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</si>
  <si>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</si>
  <si>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</si>
  <si>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</si>
  <si>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</si>
  <si>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</si>
  <si>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</si>
  <si>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</si>
  <si>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</si>
  <si>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</si>
  <si>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</si>
  <si>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</si>
  <si>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</si>
  <si>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</si>
  <si>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</si>
  <si>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</si>
  <si>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</si>
  <si>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</si>
  <si>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</si>
  <si>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</si>
  <si>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</si>
  <si>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</si>
  <si>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</si>
  <si>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</si>
  <si>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</si>
  <si>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</si>
  <si>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</si>
  <si>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</si>
  <si>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</si>
  <si>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</si>
  <si>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</si>
  <si>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</si>
  <si>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</si>
  <si>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</si>
  <si>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</si>
  <si>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</si>
  <si>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</si>
  <si>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</si>
  <si>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</si>
  <si>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</si>
  <si>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</si>
  <si>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</si>
  <si>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</si>
  <si>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</si>
  <si>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</si>
  <si>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</si>
  <si>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</si>
  <si>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</si>
  <si>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</si>
  <si>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</si>
  <si>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</si>
  <si>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</si>
  <si>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</si>
  <si>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</si>
  <si>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</si>
  <si>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</si>
  <si>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</si>
  <si>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</si>
  <si>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</si>
  <si>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</si>
  <si>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</si>
  <si>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</si>
  <si>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</si>
  <si>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</si>
  <si>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</si>
  <si>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</si>
  <si>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</si>
  <si>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</si>
  <si>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</si>
  <si>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</si>
  <si>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</si>
  <si>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</si>
  <si>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</si>
  <si>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</si>
  <si>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</si>
  <si>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</si>
  <si>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</si>
  <si>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</si>
  <si>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</si>
  <si>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</si>
  <si>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</si>
  <si>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</si>
  <si>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</si>
  <si>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</si>
  <si>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</si>
  <si>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</si>
  <si>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</si>
  <si>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</si>
  <si>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</si>
  <si>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</si>
  <si>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</si>
  <si>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</si>
  <si>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</si>
  <si>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</si>
  <si>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</si>
  <si>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</si>
  <si>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</si>
  <si>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</si>
  <si>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</si>
  <si>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</si>
  <si>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</si>
  <si>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</si>
  <si>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</si>
  <si>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</si>
  <si>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</si>
  <si>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</si>
  <si>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</si>
  <si>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</si>
  <si>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</si>
  <si>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</si>
  <si>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</si>
  <si>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</si>
  <si>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</si>
  <si>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</si>
  <si>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</si>
  <si>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</si>
  <si>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</si>
  <si>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</si>
  <si>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</si>
  <si>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</si>
  <si>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</si>
  <si>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</si>
  <si>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</si>
  <si>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</si>
  <si>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</si>
  <si>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</si>
  <si>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</si>
  <si>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</si>
  <si>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</si>
  <si>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</si>
  <si>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</si>
  <si>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</si>
  <si>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</si>
  <si>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</si>
  <si>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</si>
  <si>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</si>
  <si>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</si>
  <si>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</si>
  <si>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</si>
  <si>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</si>
  <si>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</si>
  <si>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</si>
  <si>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</si>
  <si>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</si>
  <si>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</si>
  <si>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</si>
  <si>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</si>
  <si>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</si>
  <si>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</si>
  <si>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</si>
  <si>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</si>
  <si>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</si>
  <si>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</si>
  <si>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</si>
  <si>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</si>
  <si>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</si>
  <si>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</si>
  <si>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</si>
  <si>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</si>
  <si>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</si>
  <si>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</si>
  <si>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</si>
  <si>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</si>
  <si>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</si>
  <si>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</si>
  <si>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</si>
  <si>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</si>
  <si>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</si>
  <si>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</si>
  <si>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</si>
  <si>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</si>
  <si>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</si>
  <si>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</si>
  <si>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</si>
  <si>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</si>
  <si>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</si>
  <si>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</si>
  <si>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</si>
  <si>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</si>
  <si>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</si>
  <si>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</si>
  <si>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</si>
  <si>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</si>
  <si>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</si>
  <si>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</si>
  <si>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</si>
  <si>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</si>
  <si>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</si>
  <si>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</si>
  <si>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</si>
  <si>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</si>
  <si>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</si>
  <si>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</si>
  <si>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</si>
  <si>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</si>
  <si>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</si>
  <si>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</si>
  <si>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</si>
  <si>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</si>
  <si>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</si>
  <si>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</si>
  <si>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</si>
  <si>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</si>
  <si>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</si>
  <si>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</si>
  <si>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</si>
  <si>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</si>
  <si>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</si>
  <si>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</si>
  <si>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</si>
  <si>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</si>
  <si>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</si>
  <si>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</si>
  <si>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</si>
  <si>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</si>
  <si>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</si>
  <si>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</si>
  <si>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</si>
  <si>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</si>
  <si>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</si>
  <si>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</si>
  <si>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</si>
  <si>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</si>
  <si>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</si>
  <si>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</si>
  <si>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</si>
  <si>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</si>
  <si>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</si>
  <si>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</si>
  <si>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</si>
  <si>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</si>
  <si>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</si>
  <si>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</si>
  <si>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</si>
  <si>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</si>
  <si>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</si>
  <si>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</si>
  <si>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</si>
  <si>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</si>
  <si>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</si>
  <si>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</si>
  <si>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</si>
  <si>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</si>
  <si>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</si>
  <si>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</si>
  <si>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</si>
  <si>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</si>
  <si>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</si>
  <si>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</si>
  <si>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</si>
  <si>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</si>
  <si>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</si>
  <si>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</si>
  <si>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</si>
  <si>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</si>
  <si>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</si>
  <si>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</si>
  <si>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</si>
  <si>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</si>
  <si>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</si>
  <si>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</si>
  <si>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</si>
  <si>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</si>
  <si>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</si>
  <si>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</si>
  <si>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</si>
  <si>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</si>
  <si>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</si>
  <si>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</si>
  <si>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</si>
  <si>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</si>
  <si>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</si>
  <si>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</si>
  <si>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</si>
  <si>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</si>
  <si>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</si>
  <si>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</si>
  <si>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</si>
  <si>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</si>
  <si>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</si>
  <si>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</si>
  <si>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</si>
  <si>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</si>
  <si>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</si>
  <si>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</si>
  <si>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</si>
  <si>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</si>
  <si>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</si>
  <si>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</si>
  <si>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</si>
  <si>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</si>
  <si>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</si>
  <si>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</si>
  <si>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</si>
  <si>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</si>
  <si>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</si>
  <si>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</si>
  <si>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</si>
  <si>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</si>
  <si>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</si>
  <si>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</si>
  <si>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</si>
  <si>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</si>
  <si>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</si>
  <si>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</si>
  <si>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</si>
  <si>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</si>
  <si>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</si>
  <si>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</si>
  <si>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</si>
  <si>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</si>
  <si>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</si>
  <si>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</si>
  <si>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</si>
  <si>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</si>
  <si>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</si>
  <si>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</si>
  <si>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</si>
  <si>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</si>
  <si>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</si>
  <si>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</si>
  <si>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</si>
  <si>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</si>
  <si>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</si>
  <si>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</si>
  <si>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</si>
  <si>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</si>
  <si>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</si>
  <si>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</si>
  <si>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</si>
  <si>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</si>
  <si>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</si>
  <si>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</si>
  <si>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</si>
  <si>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</si>
  <si>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</si>
  <si>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</si>
  <si>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</si>
  <si>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</si>
  <si>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</si>
  <si>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</si>
  <si>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</si>
  <si>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</si>
  <si>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</si>
  <si>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</si>
  <si>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</si>
  <si>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</si>
  <si>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</si>
  <si>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</si>
  <si>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</si>
  <si>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</si>
  <si>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</si>
  <si>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</si>
  <si>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</si>
  <si>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</si>
  <si>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</si>
  <si>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</si>
  <si>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</si>
  <si>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</si>
  <si>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</si>
  <si>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</si>
  <si>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</si>
  <si>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</si>
  <si>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</si>
  <si>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</si>
  <si>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</si>
  <si>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</si>
  <si>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</si>
  <si>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</si>
  <si>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</si>
  <si>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</si>
  <si>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</si>
  <si>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</si>
  <si>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</si>
  <si>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</si>
  <si>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</si>
  <si>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</si>
  <si>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</si>
  <si>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</si>
  <si>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</si>
  <si>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</si>
  <si>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</si>
  <si>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</si>
  <si>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</si>
  <si>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</si>
  <si>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</si>
  <si>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</si>
  <si>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</si>
  <si>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</si>
  <si>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</si>
  <si>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</si>
  <si>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</si>
  <si>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</si>
  <si>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</si>
  <si>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</si>
  <si>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</si>
  <si>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</si>
  <si>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</si>
  <si>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</si>
  <si>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</si>
  <si>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</si>
  <si>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</si>
  <si>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</si>
  <si>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</si>
  <si>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</si>
  <si>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</si>
  <si>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</si>
  <si>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</si>
  <si>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</si>
  <si>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</si>
  <si>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</si>
  <si>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</si>
  <si>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</si>
  <si>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</si>
  <si>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</si>
  <si>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</si>
  <si>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</si>
  <si>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</si>
  <si>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</si>
  <si>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</si>
  <si>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</si>
  <si>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</si>
  <si>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</si>
  <si>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</si>
  <si>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</si>
  <si>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</si>
  <si>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</si>
  <si>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</si>
  <si>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</si>
  <si>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</si>
  <si>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</si>
  <si>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</si>
  <si>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</si>
  <si>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</si>
  <si>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</si>
  <si>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</si>
  <si>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</si>
  <si>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</si>
  <si>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</si>
  <si>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</si>
  <si>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</si>
  <si>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</si>
  <si>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</si>
  <si>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</si>
  <si>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</si>
  <si>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</si>
  <si>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</si>
  <si>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</si>
  <si>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</si>
  <si>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</si>
  <si>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</si>
  <si>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</si>
  <si>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</si>
  <si>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</si>
  <si>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</si>
  <si>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</si>
  <si>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</si>
  <si>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</si>
  <si>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</si>
  <si>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</si>
  <si>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</si>
  <si>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</si>
  <si>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</si>
  <si>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</si>
  <si>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</si>
  <si>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</si>
  <si>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</si>
  <si>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</si>
  <si>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</si>
  <si>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</si>
  <si>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</si>
  <si>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</si>
  <si>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</si>
  <si>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</si>
  <si>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</si>
  <si>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</si>
  <si>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</si>
  <si>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</si>
  <si>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</si>
  <si>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</si>
  <si>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</si>
  <si>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</si>
  <si>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</si>
  <si>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</si>
  <si>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</si>
  <si>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</si>
  <si>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</si>
  <si>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</si>
  <si>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</si>
  <si>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</si>
  <si>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</si>
  <si>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</si>
  <si>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</si>
  <si>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</si>
  <si>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</si>
  <si>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</si>
  <si>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</si>
  <si>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</si>
  <si>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</si>
  <si>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</si>
  <si>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</si>
  <si>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</si>
  <si>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</si>
  <si>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</si>
  <si>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</si>
  <si>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</si>
  <si>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</si>
  <si>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</si>
  <si>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</si>
  <si>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</si>
  <si>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</si>
  <si>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</si>
  <si>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</si>
  <si>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</si>
  <si>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</si>
  <si>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</si>
  <si>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</si>
  <si>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</si>
  <si>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</si>
  <si>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</si>
  <si>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</si>
  <si>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</si>
  <si>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</si>
  <si>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</si>
  <si>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</si>
  <si>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</si>
  <si>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</si>
  <si>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</si>
  <si>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</si>
  <si>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</si>
  <si>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</si>
  <si>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</si>
  <si>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</si>
  <si>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</si>
  <si>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</si>
  <si>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</si>
  <si>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</si>
  <si>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</si>
  <si>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</si>
  <si>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</si>
  <si>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</si>
  <si>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</si>
  <si>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</si>
  <si>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</si>
  <si>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</si>
  <si>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</si>
  <si>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</si>
  <si>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</si>
  <si>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</si>
  <si>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</si>
  <si>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</si>
  <si>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</si>
  <si>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</si>
  <si>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</si>
  <si>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</si>
  <si>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</si>
  <si>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</si>
  <si>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</si>
  <si>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</si>
  <si>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</si>
  <si>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</si>
  <si>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</si>
  <si>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</si>
  <si>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</si>
  <si>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</si>
  <si>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</si>
  <si>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</si>
  <si>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</si>
  <si>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</si>
  <si>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</si>
  <si>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</si>
  <si>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</si>
  <si>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</si>
  <si>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</si>
  <si>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</si>
  <si>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</si>
  <si>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</si>
  <si>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</si>
  <si>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</si>
  <si>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</si>
  <si>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</si>
  <si>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</si>
  <si>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</si>
  <si>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</si>
  <si>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</si>
  <si>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</si>
  <si>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</si>
  <si>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</si>
  <si>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</si>
  <si>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</si>
  <si>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</si>
  <si>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</si>
  <si>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</si>
  <si>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</si>
  <si>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</si>
  <si>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</si>
  <si>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</si>
  <si>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</si>
  <si>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</si>
  <si>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</si>
  <si>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</si>
  <si>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</si>
  <si>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</si>
  <si>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</si>
  <si>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</si>
  <si>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</si>
  <si>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</si>
  <si>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</si>
  <si>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</si>
  <si>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</si>
  <si>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</si>
  <si>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</si>
  <si>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</si>
  <si>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</si>
  <si>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</si>
  <si>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</si>
  <si>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</si>
  <si>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</si>
  <si>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</si>
  <si>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</si>
  <si>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</si>
  <si>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</si>
  <si>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</si>
  <si>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</si>
  <si>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</si>
  <si>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</si>
  <si>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</si>
  <si>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</si>
  <si>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</si>
  <si>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</si>
  <si>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</si>
  <si>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</si>
  <si>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</si>
  <si>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</si>
  <si>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</si>
  <si>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</si>
  <si>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</si>
  <si>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</si>
  <si>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</si>
  <si>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</si>
  <si>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</si>
  <si>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</si>
  <si>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</si>
  <si>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</si>
  <si>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</si>
  <si>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</si>
  <si>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</si>
  <si>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</si>
  <si>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</si>
  <si>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</si>
  <si>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</si>
  <si>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</si>
  <si>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</si>
  <si>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</si>
  <si>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</si>
  <si>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</si>
  <si>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</si>
  <si>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</si>
  <si>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</si>
  <si>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</si>
  <si>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</si>
  <si>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</si>
  <si>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</si>
  <si>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</si>
  <si>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</si>
  <si>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</si>
  <si>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</si>
  <si>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</si>
  <si>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</si>
  <si>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</si>
  <si>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</si>
  <si>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</si>
  <si>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</si>
  <si>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</si>
  <si>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</si>
  <si>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</si>
  <si>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</si>
  <si>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</si>
  <si>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</si>
  <si>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</si>
  <si>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</si>
  <si>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</si>
  <si>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</si>
  <si>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</si>
  <si>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</si>
  <si>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</si>
  <si>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</si>
  <si>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</si>
  <si>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</si>
  <si>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</si>
  <si>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</si>
  <si>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</si>
  <si>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</si>
  <si>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</si>
  <si>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</si>
  <si>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</si>
  <si>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</si>
  <si>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</si>
  <si>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</si>
  <si>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</si>
  <si>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</si>
  <si>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</si>
  <si>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</si>
  <si>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</si>
  <si>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</si>
  <si>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</si>
  <si>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</si>
  <si>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</si>
  <si>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</si>
  <si>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</si>
  <si>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</si>
  <si>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</si>
  <si>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</si>
  <si>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</si>
  <si>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</si>
  <si>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</si>
  <si>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</si>
  <si>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</si>
  <si>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</si>
  <si>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</si>
  <si>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</si>
  <si>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</si>
  <si>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</si>
  <si>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</si>
  <si>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</si>
  <si>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</si>
  <si>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</si>
  <si>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</si>
  <si>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</si>
  <si>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</si>
  <si>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</si>
  <si>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</si>
  <si>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</si>
  <si>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</si>
  <si>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</si>
  <si>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</si>
  <si>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</si>
  <si>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</si>
  <si>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</si>
  <si>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</si>
  <si>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</si>
  <si>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</si>
  <si>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</si>
  <si>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</si>
  <si>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</si>
  <si>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</si>
  <si>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</si>
  <si>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</si>
  <si>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</si>
  <si>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</si>
  <si>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</si>
  <si>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</si>
  <si>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</si>
  <si>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</si>
  <si>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</si>
  <si>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</si>
  <si>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</si>
  <si>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</si>
  <si>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</si>
  <si>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</si>
  <si>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</si>
  <si>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</si>
  <si>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</si>
  <si>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</si>
  <si>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</si>
  <si>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</si>
  <si>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</si>
  <si>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</si>
  <si>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</si>
  <si>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</si>
  <si>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</si>
  <si>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</si>
  <si>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</si>
  <si>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</si>
  <si>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</si>
  <si>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</si>
  <si>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</si>
  <si>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</si>
  <si>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</si>
  <si>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</si>
  <si>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</si>
  <si>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</si>
  <si>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</si>
  <si>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</si>
  <si>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</si>
  <si>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</si>
  <si>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</si>
  <si>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</si>
  <si>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</si>
  <si>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</si>
  <si>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</si>
  <si>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</si>
  <si>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</si>
  <si>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</si>
  <si>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</si>
  <si>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</si>
  <si>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</si>
  <si>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</si>
  <si>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</si>
  <si>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</si>
  <si>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</si>
  <si>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</si>
  <si>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</si>
  <si>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</si>
  <si>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</si>
  <si>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</si>
  <si>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</si>
  <si>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</si>
  <si>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</si>
  <si>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</si>
  <si>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</si>
  <si>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</si>
  <si>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</si>
  <si>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</si>
  <si>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</si>
  <si>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</si>
  <si>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</si>
  <si>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</si>
  <si>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</si>
  <si>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</si>
  <si>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</si>
  <si>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</si>
  <si>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</si>
  <si>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</si>
  <si>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</si>
  <si>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</si>
  <si>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</si>
  <si>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</si>
  <si>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</si>
  <si>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</si>
  <si>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</si>
  <si>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</si>
  <si>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</si>
  <si>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</si>
  <si>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</si>
  <si>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</si>
  <si>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</si>
  <si>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</si>
  <si>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</si>
  <si>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</si>
  <si>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</si>
  <si>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</si>
  <si>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</si>
  <si>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</si>
  <si>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</si>
  <si>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</si>
  <si>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</si>
  <si>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</si>
  <si>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</si>
  <si>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</si>
  <si>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</si>
  <si>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</si>
  <si>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</si>
  <si>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</si>
  <si>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</si>
  <si>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</si>
  <si>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</si>
  <si>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</si>
  <si>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</si>
  <si>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</si>
  <si>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</si>
  <si>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</si>
  <si>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</si>
  <si>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</si>
  <si>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</si>
  <si>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</si>
  <si>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</si>
  <si>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</si>
  <si>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</si>
  <si>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</si>
  <si>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</si>
  <si>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</si>
  <si>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</si>
  <si>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</si>
  <si>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</si>
  <si>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</si>
  <si>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</si>
  <si>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</si>
  <si>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</si>
  <si>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</si>
  <si>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</si>
  <si>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</si>
  <si>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</si>
  <si>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</si>
  <si>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</si>
  <si>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</si>
  <si>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</si>
  <si>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</si>
  <si>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</si>
  <si>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</si>
  <si>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</si>
  <si>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</si>
  <si>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</si>
  <si>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</si>
  <si>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</si>
  <si>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</si>
  <si>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</si>
  <si>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</si>
  <si>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</si>
  <si>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</si>
  <si>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</si>
  <si>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</si>
  <si>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</si>
  <si>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</si>
  <si>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</si>
  <si>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</si>
  <si>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</si>
  <si>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</si>
  <si>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</si>
  <si>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</si>
  <si>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</si>
  <si>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</si>
  <si>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</si>
  <si>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</si>
  <si>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</si>
  <si>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</si>
  <si>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</si>
  <si>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</si>
  <si>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</si>
  <si>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</si>
  <si>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</si>
  <si>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</si>
  <si>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</si>
  <si>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</si>
  <si>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</si>
  <si>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</si>
  <si>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</si>
  <si>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</si>
  <si>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</si>
  <si>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</si>
  <si>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</si>
  <si>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</si>
  <si>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</si>
  <si>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</si>
  <si>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</si>
  <si>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</si>
  <si>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</si>
  <si>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</si>
  <si>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</si>
  <si>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</si>
  <si>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</si>
  <si>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</si>
  <si>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</si>
  <si>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</si>
  <si>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</si>
  <si>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</si>
  <si>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</si>
  <si>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</si>
  <si>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</si>
  <si>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</si>
  <si>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</si>
  <si>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</si>
  <si>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</si>
  <si>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</si>
  <si>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</si>
  <si>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</si>
  <si>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</si>
  <si>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</si>
  <si>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</si>
  <si>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</si>
  <si>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</si>
  <si>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</si>
  <si>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</si>
  <si>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</si>
  <si>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</si>
  <si>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</si>
  <si>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</si>
  <si>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</si>
  <si>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</si>
  <si>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</si>
  <si>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</si>
  <si>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</si>
  <si>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</si>
  <si>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</si>
  <si>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</si>
  <si>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</si>
  <si>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</si>
  <si>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</si>
  <si>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</si>
  <si>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</si>
  <si>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</si>
  <si>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</si>
  <si>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</si>
  <si>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</si>
  <si>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</si>
  <si>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</si>
  <si>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</si>
  <si>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</si>
  <si>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</si>
  <si>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</si>
  <si>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</si>
  <si>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</si>
  <si>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</si>
  <si>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</si>
  <si>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</si>
  <si>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</si>
  <si>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</si>
  <si>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</si>
  <si>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</si>
  <si>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</si>
  <si>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</si>
  <si>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</si>
  <si>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</si>
  <si>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</si>
  <si>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</si>
  <si>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</si>
  <si>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</si>
  <si>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</si>
  <si>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</si>
  <si>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</si>
  <si>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</si>
  <si>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</si>
  <si>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</si>
  <si>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</si>
  <si>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</si>
  <si>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</si>
  <si>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</si>
  <si>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</si>
  <si>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</si>
  <si>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</si>
  <si>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</si>
  <si>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</si>
  <si>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</si>
  <si>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</si>
  <si>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</si>
  <si>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</si>
  <si>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</si>
  <si>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</si>
  <si>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</si>
  <si>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</si>
  <si>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</si>
  <si>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</si>
  <si>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</si>
  <si>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</si>
  <si>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</si>
  <si>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</si>
  <si>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</si>
  <si>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</si>
  <si>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</si>
  <si>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</si>
  <si>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</si>
  <si>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</si>
  <si>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</si>
  <si>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</si>
  <si>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</si>
  <si>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</si>
  <si>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</si>
  <si>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</si>
  <si>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</si>
  <si>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</si>
  <si>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</si>
  <si>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</si>
  <si>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</si>
  <si>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</si>
  <si>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</si>
  <si>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</si>
  <si>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</si>
  <si>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</si>
  <si>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</si>
  <si>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</si>
  <si>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</si>
  <si>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</si>
  <si>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</si>
  <si>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</si>
  <si>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</si>
  <si>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</si>
  <si>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</si>
  <si>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</si>
  <si>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</si>
  <si>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</si>
  <si>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</si>
  <si>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</si>
  <si>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</si>
  <si>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</si>
  <si>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</si>
  <si>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</si>
  <si>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</si>
  <si>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</si>
  <si>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</si>
  <si>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</si>
  <si>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</si>
  <si>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</si>
  <si>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</si>
  <si>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</si>
  <si>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</si>
  <si>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</si>
  <si>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</si>
  <si>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</si>
  <si>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</si>
  <si>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</si>
  <si>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</si>
  <si>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</si>
  <si>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</si>
  <si>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</si>
  <si>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</si>
  <si>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</si>
  <si>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</si>
  <si>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</si>
  <si>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</si>
  <si>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</si>
  <si>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</si>
  <si>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</si>
  <si>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</si>
  <si>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</si>
  <si>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</si>
  <si>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</si>
  <si>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</si>
  <si>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</si>
  <si>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</si>
  <si>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</si>
  <si>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</si>
  <si>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</si>
  <si>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</si>
  <si>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</si>
  <si>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</si>
  <si>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</si>
  <si>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</si>
  <si>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</si>
  <si>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</si>
  <si>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</si>
  <si>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</si>
  <si>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</si>
  <si>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</si>
  <si>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</si>
  <si>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</si>
  <si>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</si>
  <si>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</si>
  <si>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</si>
  <si>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</si>
  <si>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</si>
  <si>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</si>
  <si>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</si>
  <si>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</si>
  <si>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</si>
  <si>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</si>
  <si>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</si>
  <si>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</si>
  <si>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</si>
  <si>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</si>
  <si>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</si>
  <si>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</si>
  <si>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</si>
  <si>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</si>
  <si>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</si>
  <si>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</si>
  <si>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</si>
  <si>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</si>
  <si>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</si>
  <si>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</si>
  <si>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</si>
  <si>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</si>
  <si>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</si>
  <si>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</si>
  <si>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</si>
  <si>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</si>
  <si>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</si>
  <si>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</si>
  <si>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</si>
  <si>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</si>
  <si>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</si>
  <si>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</si>
  <si>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</si>
  <si>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</si>
  <si>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</si>
  <si>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</si>
  <si>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</si>
  <si>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</si>
  <si>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</si>
  <si>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</si>
  <si>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</si>
  <si>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</si>
  <si>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</si>
  <si>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</si>
  <si>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</si>
  <si>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</si>
  <si>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</si>
  <si>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</si>
  <si>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</si>
  <si>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</si>
  <si>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</si>
  <si>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</si>
  <si>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</si>
  <si>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</si>
  <si>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</si>
  <si>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</si>
  <si>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</si>
  <si>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</si>
  <si>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</si>
  <si>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</si>
  <si>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</si>
  <si>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</si>
  <si>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</si>
  <si>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</si>
  <si>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</si>
  <si>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</si>
  <si>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</si>
  <si>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</si>
  <si>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</si>
  <si>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</si>
  <si>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</si>
  <si>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</si>
  <si>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</si>
  <si>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</si>
  <si>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</si>
  <si>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</si>
  <si>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</si>
  <si>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</si>
  <si>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</si>
  <si>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</si>
  <si>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</si>
  <si>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</si>
  <si>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</si>
  <si>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</si>
  <si>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</si>
  <si>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</si>
  <si>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</si>
  <si>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</si>
  <si>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</si>
  <si>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</si>
  <si>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</si>
  <si>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</si>
  <si>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</si>
  <si>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</si>
  <si>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</si>
  <si>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</si>
  <si>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</si>
  <si>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</si>
  <si>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</si>
  <si>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</si>
  <si>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</si>
  <si>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</si>
  <si>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</si>
  <si>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</si>
  <si>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</si>
  <si>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</si>
  <si>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</si>
  <si>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</si>
  <si>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</si>
  <si>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</si>
  <si>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</si>
  <si>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</si>
  <si>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</si>
  <si>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</si>
  <si>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</si>
  <si>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</si>
  <si>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</si>
  <si>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</si>
  <si>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</si>
  <si>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</si>
  <si>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</si>
  <si>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</si>
  <si>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</si>
  <si>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</si>
  <si>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</si>
  <si>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</si>
  <si>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</si>
  <si>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</si>
  <si>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</si>
  <si>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</si>
  <si>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</si>
  <si>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</si>
  <si>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</si>
  <si>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</si>
  <si>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</si>
  <si>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</si>
  <si>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</si>
  <si>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</si>
  <si>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</si>
  <si>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</si>
  <si>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</si>
  <si>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</si>
  <si>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</si>
  <si>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</si>
  <si>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</si>
  <si>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</si>
  <si>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</si>
  <si>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</si>
  <si>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</si>
  <si>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</si>
  <si>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</si>
  <si>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</si>
  <si>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</si>
  <si>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</si>
  <si>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</si>
  <si>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</si>
  <si>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</si>
  <si>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</si>
  <si>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</si>
  <si>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</si>
  <si>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</si>
  <si>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</si>
  <si>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</si>
  <si>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</si>
  <si>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</si>
  <si>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</si>
  <si>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</si>
  <si>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</si>
  <si>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</si>
  <si>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</si>
  <si>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</si>
  <si>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</si>
  <si>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</si>
  <si>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</si>
  <si>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</si>
  <si>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</si>
  <si>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</si>
  <si>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</si>
  <si>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</si>
  <si>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</si>
  <si>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</si>
  <si>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</si>
  <si>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</si>
  <si>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</si>
  <si>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</si>
  <si>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</si>
  <si>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</si>
  <si>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</si>
  <si>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</si>
  <si>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</si>
  <si>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</si>
  <si>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</si>
  <si>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</si>
  <si>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</si>
  <si>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</si>
  <si>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</si>
  <si>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</si>
  <si>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</si>
  <si>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</si>
  <si>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</si>
  <si>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</si>
  <si>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</si>
  <si>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</si>
  <si>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</si>
  <si>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</si>
  <si>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</si>
  <si>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</si>
  <si>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</si>
  <si>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</si>
  <si>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</si>
  <si>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</si>
  <si>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</si>
  <si>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</si>
  <si>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</si>
  <si>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</si>
  <si>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</si>
  <si>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</si>
  <si>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</si>
  <si>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</si>
  <si>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</si>
  <si>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</si>
  <si>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</si>
  <si>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</si>
  <si>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</si>
  <si>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</si>
  <si>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</si>
  <si>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</si>
  <si>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</si>
  <si>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</si>
  <si>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</si>
  <si>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</si>
  <si>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</si>
  <si>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</si>
  <si>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</si>
  <si>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</si>
  <si>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</si>
  <si>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</si>
  <si>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</si>
  <si>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</si>
  <si>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</si>
  <si>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</si>
  <si>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</si>
  <si>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</si>
  <si>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</si>
  <si>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</si>
  <si>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</si>
  <si>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</si>
  <si>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</si>
  <si>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</si>
  <si>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</si>
  <si>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</si>
  <si>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</si>
  <si>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</si>
  <si>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</si>
  <si>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</si>
  <si>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</si>
  <si>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</si>
  <si>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</si>
  <si>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</si>
  <si>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</si>
  <si>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</si>
  <si>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</si>
  <si>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</si>
  <si>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</si>
  <si>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</si>
  <si>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</si>
  <si>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</si>
  <si>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</si>
  <si>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</si>
  <si>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</si>
  <si>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</si>
  <si>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</si>
  <si>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</si>
  <si>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</si>
  <si>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</si>
  <si>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</si>
  <si>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</si>
  <si>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</si>
  <si>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</si>
  <si>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</si>
  <si>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</si>
  <si>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</si>
  <si>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</si>
  <si>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</si>
  <si>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</si>
  <si>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</si>
  <si>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</si>
  <si>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</si>
  <si>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</si>
  <si>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</si>
  <si>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</si>
  <si>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</si>
  <si>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</si>
  <si>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</si>
  <si>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</si>
  <si>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</si>
  <si>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</si>
  <si>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</si>
  <si>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</si>
  <si>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</si>
  <si>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</si>
  <si>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</si>
  <si>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</si>
  <si>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</si>
  <si>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</si>
  <si>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</si>
  <si>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</si>
  <si>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</si>
  <si>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</si>
  <si>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</si>
  <si>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</si>
  <si>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</si>
  <si>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</si>
  <si>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</si>
  <si>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</si>
  <si>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</si>
  <si>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</si>
  <si>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</si>
  <si>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</si>
  <si>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</si>
  <si>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</si>
  <si>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</si>
  <si>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</si>
  <si>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</si>
  <si>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</si>
  <si>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</si>
  <si>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</si>
  <si>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</si>
  <si>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</si>
  <si>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</si>
  <si>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</si>
  <si>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</si>
  <si>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</si>
  <si>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</si>
  <si>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</si>
  <si>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</si>
  <si>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</si>
  <si>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</si>
  <si>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</si>
  <si>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</si>
  <si>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</si>
  <si>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</si>
  <si>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</si>
  <si>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</si>
  <si>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</si>
  <si>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</si>
  <si>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</si>
  <si>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</si>
  <si>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</si>
  <si>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</si>
  <si>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</si>
  <si>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</si>
  <si>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</si>
  <si>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</si>
  <si>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</si>
  <si>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</si>
  <si>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</si>
  <si>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</si>
  <si>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</si>
  <si>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</si>
  <si>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</si>
  <si>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</si>
  <si>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</si>
  <si>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</si>
  <si>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</si>
  <si>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</si>
  <si>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</si>
  <si>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</si>
  <si>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</si>
  <si>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</si>
  <si>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</si>
  <si>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</si>
  <si>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</si>
  <si>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</si>
  <si>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</si>
  <si>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</si>
  <si>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</si>
  <si>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</si>
  <si>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</si>
  <si>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</si>
  <si>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</si>
  <si>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</si>
  <si>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</si>
  <si>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</si>
  <si>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</si>
  <si>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</si>
  <si>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</si>
  <si>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</si>
  <si>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</si>
  <si>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</si>
  <si>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</si>
  <si>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</si>
  <si>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</si>
  <si>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</si>
  <si>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</si>
  <si>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</si>
  <si>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</si>
  <si>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</si>
  <si>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</si>
  <si>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</si>
  <si>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</si>
  <si>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</si>
  <si>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</si>
  <si>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</si>
  <si>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</si>
  <si>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</si>
  <si>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</si>
  <si>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</si>
  <si>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</si>
  <si>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</si>
  <si>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</si>
  <si>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</si>
  <si>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</si>
  <si>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</si>
  <si>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</si>
  <si>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</si>
  <si>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</si>
  <si>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</si>
  <si>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</si>
  <si>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</si>
  <si>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</si>
  <si>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</si>
  <si>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</si>
  <si>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</si>
  <si>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</si>
  <si>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</si>
  <si>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</si>
  <si>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</si>
  <si>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</si>
  <si>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</si>
  <si>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</si>
  <si>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</si>
  <si>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</si>
  <si>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</si>
  <si>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</si>
  <si>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</si>
  <si>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</si>
  <si>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</si>
  <si>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</si>
  <si>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</si>
  <si>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</si>
  <si>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</si>
  <si>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</si>
  <si>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</si>
  <si>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</si>
  <si>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</si>
  <si>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</si>
  <si>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</si>
  <si>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</si>
  <si>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</si>
  <si>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</si>
  <si>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</si>
  <si>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</si>
  <si>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</si>
  <si>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</si>
  <si>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</si>
  <si>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</si>
  <si>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</si>
  <si>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</si>
  <si>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</si>
  <si>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</si>
  <si>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</si>
  <si>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</si>
  <si>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</si>
  <si>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</si>
  <si>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</si>
  <si>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</si>
  <si>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</si>
  <si>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</si>
  <si>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</si>
  <si>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</si>
  <si>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</si>
  <si>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</si>
  <si>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</si>
  <si>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</si>
  <si>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</si>
  <si>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</si>
  <si>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</si>
  <si>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</si>
  <si>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</si>
  <si>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</si>
  <si>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</si>
  <si>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</si>
  <si>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</si>
  <si>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</si>
  <si>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</si>
  <si>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</si>
  <si>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</si>
  <si>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</si>
  <si>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</si>
  <si>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</si>
  <si>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</si>
  <si>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</si>
  <si>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</si>
  <si>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</si>
  <si>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</si>
  <si>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</si>
  <si>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</si>
  <si>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</si>
  <si>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</si>
  <si>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</si>
  <si>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</si>
  <si>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</si>
  <si>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</si>
  <si>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</si>
  <si>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</si>
  <si>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</si>
  <si>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</si>
  <si>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</si>
  <si>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</si>
  <si>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</si>
  <si>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</si>
  <si>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</si>
  <si>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</si>
  <si>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</si>
  <si>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</si>
  <si>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</si>
  <si>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</si>
  <si>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</si>
  <si>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</si>
  <si>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</si>
  <si>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</si>
  <si>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</si>
  <si>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</si>
  <si>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</si>
  <si>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</si>
  <si>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</si>
  <si>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</si>
  <si>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</si>
  <si>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</si>
  <si>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</si>
  <si>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</si>
  <si>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</si>
  <si>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</si>
  <si>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</si>
  <si>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</si>
  <si>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</si>
  <si>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</si>
  <si>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</si>
  <si>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</si>
  <si>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</si>
  <si>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</si>
  <si>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</si>
  <si>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</si>
  <si>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</si>
  <si>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</si>
  <si>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</si>
  <si>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</si>
  <si>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</si>
  <si>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</si>
  <si>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</si>
  <si>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</si>
  <si>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</si>
  <si>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</si>
  <si>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</si>
  <si>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</si>
  <si>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</si>
  <si>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</si>
  <si>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</si>
  <si>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</si>
  <si>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</si>
  <si>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</si>
  <si>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</si>
  <si>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</si>
  <si>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</si>
  <si>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</si>
  <si>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</si>
  <si>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</si>
  <si>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</si>
  <si>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</si>
  <si>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</si>
  <si>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</si>
  <si>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</si>
  <si>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</si>
  <si>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</si>
  <si>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</si>
  <si>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</si>
  <si>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</si>
  <si>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</si>
  <si>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</si>
  <si>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</si>
  <si>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</si>
  <si>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</si>
  <si>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</si>
  <si>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</si>
  <si>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</si>
  <si>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</si>
  <si>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</si>
  <si>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</si>
  <si>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</si>
  <si>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</si>
  <si>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</si>
  <si>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</si>
  <si>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</si>
  <si>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</si>
  <si>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</si>
  <si>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</si>
  <si>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</si>
  <si>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</si>
  <si>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</si>
  <si>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</si>
  <si>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</si>
  <si>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</si>
  <si>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</si>
  <si>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</si>
  <si>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</si>
  <si>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</si>
  <si>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</si>
  <si>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</si>
  <si>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</si>
  <si>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</si>
  <si>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</si>
  <si>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</si>
  <si>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</si>
  <si>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</si>
  <si>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</si>
  <si>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</si>
  <si>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</si>
  <si>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</si>
  <si>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</si>
  <si>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</si>
  <si>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</si>
  <si>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</si>
  <si>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</si>
  <si>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</si>
  <si>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</si>
  <si>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</si>
  <si>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</si>
  <si>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</si>
  <si>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</si>
  <si>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</si>
  <si>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</si>
  <si>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</si>
  <si>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</si>
  <si>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</si>
  <si>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</si>
  <si>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</si>
  <si>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</si>
  <si>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</si>
  <si>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</si>
  <si>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</si>
  <si>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</si>
  <si>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</si>
  <si>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</si>
  <si>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</si>
  <si>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</si>
  <si>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</si>
  <si>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</si>
  <si>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</si>
  <si>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</si>
  <si>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</si>
  <si>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</si>
  <si>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</si>
  <si>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</si>
  <si>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</si>
  <si>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</si>
  <si>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</si>
  <si>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</si>
  <si>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</si>
  <si>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</si>
  <si>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</si>
  <si>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</si>
  <si>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</si>
  <si>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</si>
  <si>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</si>
  <si>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</si>
  <si>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</si>
  <si>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</si>
  <si>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</si>
  <si>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</si>
  <si>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</si>
  <si>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</si>
  <si>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</si>
  <si>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</si>
  <si>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</si>
  <si>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</si>
  <si>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</si>
  <si>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</si>
  <si>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</si>
  <si>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</si>
  <si>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</si>
  <si>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</si>
  <si>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</si>
  <si>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</si>
  <si>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</si>
  <si>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</si>
  <si>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</si>
  <si>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</si>
  <si>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</si>
  <si>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</si>
  <si>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</si>
  <si>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</si>
  <si>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</si>
  <si>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</si>
  <si>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</si>
  <si>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</si>
  <si>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</si>
  <si>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</si>
  <si>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</si>
  <si>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</si>
  <si>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</si>
  <si>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</si>
  <si>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</si>
  <si>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</si>
  <si>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</si>
  <si>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</si>
  <si>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</si>
  <si>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</si>
  <si>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</si>
  <si>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</si>
  <si>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</si>
  <si>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</si>
  <si>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</si>
  <si>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</si>
  <si>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</si>
  <si>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</si>
  <si>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</si>
  <si>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</si>
  <si>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</si>
  <si>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</si>
  <si>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</si>
  <si>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</si>
  <si>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</si>
  <si>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</si>
  <si>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</si>
  <si>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</si>
  <si>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</si>
  <si>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</si>
  <si>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</si>
  <si>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</si>
  <si>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</si>
  <si>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</si>
  <si>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</si>
  <si>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</si>
  <si>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</si>
  <si>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</si>
  <si>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</si>
  <si>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</si>
  <si>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</si>
  <si>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</si>
  <si>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</si>
  <si>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</si>
  <si>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</si>
  <si>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</si>
  <si>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</si>
  <si>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</si>
  <si>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</si>
  <si>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</si>
  <si>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</si>
  <si>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</si>
  <si>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</si>
  <si>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</si>
  <si>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</si>
  <si>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</si>
  <si>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</si>
  <si>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</si>
  <si>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</si>
  <si>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</si>
  <si>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</si>
  <si>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</si>
  <si>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</si>
  <si>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</si>
  <si>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</si>
  <si>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</si>
  <si>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</si>
  <si>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</si>
  <si>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</si>
  <si>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</si>
  <si>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</si>
  <si>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</si>
  <si>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</si>
  <si>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</si>
  <si>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</si>
  <si>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</si>
  <si>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</si>
  <si>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</si>
  <si>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</si>
  <si>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</si>
  <si>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</si>
  <si>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</si>
  <si>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</si>
  <si>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</si>
  <si>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</si>
  <si>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</si>
  <si>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</si>
  <si>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</si>
  <si>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</si>
  <si>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</si>
  <si>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</si>
  <si>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</si>
  <si>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</si>
  <si>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</si>
  <si>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</si>
  <si>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</si>
  <si>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</si>
  <si>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</si>
  <si>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</si>
  <si>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</si>
  <si>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</si>
  <si>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</si>
  <si>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</si>
  <si>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</si>
  <si>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</si>
  <si>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</si>
  <si>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</si>
  <si>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</si>
  <si>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</si>
  <si>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</si>
  <si>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</si>
  <si>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</si>
  <si>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</si>
  <si>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</si>
  <si>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</si>
  <si>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</si>
  <si>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</si>
  <si>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</si>
  <si>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</si>
  <si>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</si>
  <si>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</si>
  <si>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</si>
  <si>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</si>
  <si>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</si>
  <si>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</si>
  <si>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</si>
  <si>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</si>
  <si>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</si>
  <si>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</si>
  <si>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</si>
  <si>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</si>
  <si>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</si>
  <si>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</si>
  <si>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</si>
  <si>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</si>
  <si>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</si>
  <si>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</si>
  <si>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</si>
  <si>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</si>
  <si>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</si>
  <si>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</si>
  <si>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</si>
  <si>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</si>
  <si>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</si>
  <si>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</si>
  <si>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</si>
  <si>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</si>
  <si>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</si>
  <si>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</si>
  <si>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</si>
  <si>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</si>
  <si>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</si>
  <si>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</si>
  <si>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</si>
  <si>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</si>
  <si>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</si>
  <si>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</si>
  <si>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</si>
  <si>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</si>
  <si>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</si>
  <si>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</si>
  <si>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</si>
  <si>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</si>
  <si>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</si>
  <si>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</si>
  <si>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</si>
  <si>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</si>
  <si>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</si>
  <si>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</si>
  <si>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</si>
  <si>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</si>
  <si>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</si>
  <si>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</si>
  <si>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</si>
  <si>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</si>
  <si>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</si>
  <si>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</si>
  <si>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</si>
  <si>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</si>
  <si>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</si>
  <si>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</si>
  <si>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</si>
  <si>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</si>
  <si>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</si>
  <si>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</si>
  <si>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</si>
  <si>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</si>
  <si>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</si>
  <si>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</si>
  <si>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</si>
  <si>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</si>
  <si>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</si>
  <si>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</si>
  <si>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</si>
  <si>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</si>
  <si>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</si>
  <si>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</si>
  <si>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</si>
  <si>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</si>
  <si>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</si>
  <si>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</si>
  <si>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</si>
  <si>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</si>
  <si>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</si>
  <si>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</si>
  <si>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</si>
  <si>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</si>
  <si>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</si>
  <si>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</si>
  <si>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</si>
  <si>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</si>
  <si>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</si>
  <si>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</si>
  <si>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</si>
  <si>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</si>
  <si>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</si>
  <si>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</si>
  <si>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</si>
  <si>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</si>
  <si>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</si>
  <si>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</si>
  <si>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</si>
  <si>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</si>
  <si>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</si>
  <si>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</si>
  <si>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</si>
  <si>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</si>
  <si>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</si>
  <si>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</si>
  <si>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</si>
  <si>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</si>
  <si>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</si>
  <si>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</si>
  <si>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</si>
  <si>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</si>
  <si>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</si>
  <si>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</si>
  <si>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</si>
  <si>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</si>
  <si>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</si>
  <si>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</si>
  <si>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</si>
  <si>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</si>
  <si>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</si>
  <si>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</si>
  <si>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</si>
  <si>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</si>
  <si>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</si>
  <si>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</si>
  <si>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</si>
  <si>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</si>
  <si>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</si>
  <si>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</si>
  <si>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</si>
  <si>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</si>
  <si>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</si>
  <si>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</si>
  <si>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</si>
  <si>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</si>
  <si>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</si>
  <si>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</si>
  <si>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</si>
  <si>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</si>
  <si>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</si>
  <si>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</si>
  <si>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</si>
  <si>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</si>
  <si>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</si>
  <si>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</si>
  <si>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</si>
  <si>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</si>
  <si>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</si>
  <si>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</si>
  <si>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</si>
  <si>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</si>
  <si>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</si>
  <si>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</si>
  <si>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</si>
  <si>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</si>
  <si>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</si>
  <si>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</si>
  <si>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</si>
  <si>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</si>
  <si>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</si>
  <si>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</si>
  <si>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</si>
  <si>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</si>
  <si>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</si>
  <si>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</si>
  <si>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</si>
  <si>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</si>
  <si>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</si>
  <si>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</si>
  <si>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</si>
  <si>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</si>
  <si>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</si>
  <si>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</si>
  <si>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</si>
  <si>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</si>
  <si>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</si>
  <si>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</si>
  <si>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</si>
  <si>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</si>
  <si>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</si>
  <si>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</si>
  <si>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</si>
  <si>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</si>
  <si>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</si>
  <si>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</si>
  <si>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</si>
  <si>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</si>
  <si>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</si>
  <si>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</si>
  <si>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</si>
  <si>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</si>
  <si>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</si>
  <si>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</si>
  <si>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</si>
  <si>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</si>
  <si>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</si>
  <si>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</si>
  <si>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</si>
  <si>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</si>
  <si>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</si>
  <si>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</si>
  <si>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</si>
  <si>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</si>
  <si>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</si>
  <si>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</si>
  <si>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</si>
  <si>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</si>
  <si>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</si>
  <si>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</si>
  <si>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</si>
  <si>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</si>
  <si>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</si>
  <si>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</si>
  <si>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</si>
  <si>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</si>
  <si>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</si>
  <si>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</si>
  <si>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</si>
  <si>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</si>
  <si>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</si>
  <si>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</si>
  <si>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</si>
  <si>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</si>
  <si>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</si>
  <si>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</si>
  <si>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</si>
  <si>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</si>
  <si>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</si>
  <si>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</si>
  <si>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</si>
  <si>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</si>
  <si>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</si>
  <si>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</si>
  <si>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</si>
  <si>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</si>
  <si>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</si>
  <si>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</si>
  <si>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</si>
  <si>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</si>
  <si>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</si>
  <si>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</si>
  <si>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</si>
  <si>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</si>
  <si>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</si>
  <si>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</si>
  <si>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</si>
  <si>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</si>
  <si>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</si>
  <si>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</si>
  <si>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</si>
  <si>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</si>
  <si>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</si>
  <si>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</si>
  <si>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</si>
  <si>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</si>
  <si>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</si>
  <si>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</si>
  <si>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</si>
  <si>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</si>
  <si>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</si>
  <si>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</si>
  <si>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</si>
  <si>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</si>
  <si>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</si>
  <si>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</si>
  <si>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</si>
  <si>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</si>
  <si>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</si>
  <si>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</si>
  <si>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</si>
  <si>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</si>
  <si>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</si>
  <si>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</si>
  <si>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</si>
  <si>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</si>
  <si>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</si>
  <si>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</si>
  <si>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</si>
  <si>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</si>
  <si>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</si>
  <si>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</si>
  <si>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</si>
  <si>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</si>
  <si>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</si>
  <si>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</si>
  <si>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</si>
  <si>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</si>
  <si>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</si>
  <si>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</si>
  <si>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</si>
  <si>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</si>
  <si>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</si>
  <si>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</si>
  <si>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</si>
  <si>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</si>
  <si>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</si>
  <si>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</si>
  <si>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</si>
  <si>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</si>
  <si>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</si>
  <si>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</si>
  <si>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</si>
  <si>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</si>
  <si>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</si>
  <si>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</si>
  <si>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</si>
  <si>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</si>
  <si>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</si>
  <si>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</si>
  <si>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</si>
  <si>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</si>
  <si>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</si>
  <si>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</si>
  <si>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</si>
  <si>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</si>
  <si>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</si>
  <si>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</si>
  <si>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</si>
  <si>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</si>
  <si>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</si>
  <si>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</si>
  <si>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</si>
  <si>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</si>
  <si>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</si>
  <si>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</si>
  <si>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</si>
  <si>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</si>
  <si>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</si>
  <si>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</si>
  <si>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</si>
  <si>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</si>
  <si>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</si>
  <si>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</si>
  <si>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</si>
  <si>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</si>
  <si>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</si>
  <si>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</si>
  <si>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</si>
  <si>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</si>
  <si>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</si>
  <si>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</si>
  <si>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</si>
  <si>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</si>
  <si>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</si>
  <si>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</si>
  <si>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</si>
  <si>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</si>
  <si>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</si>
  <si>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</si>
  <si>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</si>
  <si>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</si>
  <si>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</si>
  <si>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</si>
  <si>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</si>
  <si>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</si>
  <si>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</si>
  <si>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</si>
  <si>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</si>
  <si>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</si>
  <si>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</si>
  <si>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</si>
  <si>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</si>
  <si>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</si>
  <si>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</si>
  <si>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</si>
  <si>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</si>
  <si>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</si>
  <si>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</si>
  <si>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</si>
  <si>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</si>
  <si>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</si>
  <si>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</si>
  <si>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</si>
  <si>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</si>
  <si>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</si>
  <si>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</si>
  <si>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</si>
  <si>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</si>
  <si>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</si>
  <si>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</si>
  <si>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</si>
  <si>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</si>
  <si>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</si>
  <si>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</si>
  <si>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</si>
  <si>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</si>
  <si>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</si>
  <si>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</si>
  <si>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</si>
  <si>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</si>
  <si>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</si>
  <si>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</si>
  <si>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</si>
  <si>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</si>
  <si>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</si>
  <si>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</si>
  <si>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</si>
  <si>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</si>
  <si>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</si>
  <si>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</si>
  <si>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</si>
  <si>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</si>
  <si>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</si>
  <si>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</si>
  <si>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</si>
  <si>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</si>
  <si>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</si>
  <si>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</si>
  <si>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</si>
  <si>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</si>
  <si>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</si>
  <si>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</si>
  <si>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</si>
  <si>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</si>
  <si>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</si>
  <si>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</si>
  <si>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</si>
  <si>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</si>
  <si>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</si>
  <si>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</si>
  <si>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</si>
  <si>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</si>
  <si>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</si>
  <si>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</si>
  <si>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</si>
  <si>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</si>
  <si>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</si>
  <si>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</si>
  <si>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</si>
  <si>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</si>
  <si>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</si>
  <si>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</si>
  <si>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</si>
  <si>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</si>
  <si>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</si>
  <si>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</si>
  <si>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</si>
  <si>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</si>
  <si>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</si>
  <si>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</si>
  <si>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</si>
  <si>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</si>
  <si>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</si>
  <si>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</si>
  <si>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</si>
  <si>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</si>
  <si>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</si>
  <si>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</si>
  <si>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</si>
  <si>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</si>
  <si>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</si>
  <si>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</si>
  <si>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</si>
  <si>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</si>
  <si>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</si>
  <si>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</si>
  <si>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</si>
  <si>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</si>
  <si>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</si>
  <si>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</si>
  <si>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</si>
  <si>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</si>
  <si>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</si>
  <si>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</si>
  <si>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</si>
  <si>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</si>
  <si>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</si>
  <si>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</si>
  <si>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</si>
  <si>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</si>
  <si>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</si>
  <si>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</si>
  <si>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</si>
  <si>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</si>
  <si>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</si>
  <si>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</si>
  <si>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</si>
  <si>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</si>
  <si>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</si>
  <si>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</si>
  <si>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</si>
  <si>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</si>
  <si>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</si>
  <si>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</si>
  <si>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</si>
  <si>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</si>
  <si>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</si>
  <si>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</si>
  <si>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</si>
  <si>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</si>
  <si>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</si>
  <si>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</si>
  <si>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</si>
  <si>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</si>
  <si>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</si>
  <si>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</si>
  <si>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</si>
  <si>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</si>
  <si>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</si>
  <si>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</si>
  <si>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</si>
  <si>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</si>
  <si>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</si>
  <si>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</si>
  <si>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</si>
  <si>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</si>
  <si>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</si>
  <si>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</si>
  <si>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</si>
  <si>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</si>
  <si>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</si>
  <si>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</si>
  <si>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</si>
  <si>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</si>
  <si>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</si>
  <si>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</si>
  <si>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</si>
  <si>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</si>
  <si>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</si>
  <si>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</si>
  <si>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</si>
  <si>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</si>
  <si>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</si>
  <si>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</si>
  <si>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</si>
  <si>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</si>
  <si>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</si>
  <si>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</si>
  <si>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</si>
  <si>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</si>
  <si>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</si>
  <si>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</si>
  <si>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</si>
  <si>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</si>
  <si>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</si>
  <si>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</si>
  <si>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</si>
  <si>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</si>
  <si>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</si>
  <si>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</si>
  <si>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</si>
  <si>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</si>
  <si>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</si>
  <si>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</si>
  <si>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</si>
  <si>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</si>
  <si>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</si>
  <si>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</si>
  <si>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</si>
  <si>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</si>
  <si>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</si>
  <si>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</si>
  <si>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</si>
  <si>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</si>
  <si>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</si>
  <si>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</si>
  <si>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</si>
  <si>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</si>
  <si>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</si>
  <si>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</si>
  <si>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</si>
  <si>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</si>
  <si>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</si>
  <si>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</si>
  <si>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</si>
  <si>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</si>
  <si>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</si>
  <si>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</si>
  <si>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</si>
  <si>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</si>
  <si>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</si>
  <si>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</si>
  <si>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</si>
  <si>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</si>
  <si>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</si>
  <si>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</si>
  <si>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</si>
  <si>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</si>
  <si>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</si>
  <si>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</si>
  <si>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</si>
  <si>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</si>
  <si>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</si>
  <si>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</si>
  <si>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</si>
  <si>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</si>
  <si>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</si>
  <si>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</si>
  <si>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</si>
  <si>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</si>
  <si>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</si>
  <si>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</si>
  <si>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</si>
  <si>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</si>
  <si>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</si>
  <si>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</si>
  <si>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</si>
  <si>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</si>
  <si>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</si>
  <si>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</si>
  <si>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</si>
  <si>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</si>
  <si>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</si>
  <si>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</si>
  <si>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</si>
  <si>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</si>
  <si>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</si>
  <si>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</si>
  <si>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</si>
  <si>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</si>
  <si>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</si>
  <si>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</si>
  <si>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</si>
  <si>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</si>
  <si>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</si>
  <si>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</si>
  <si>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</si>
  <si>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</si>
  <si>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</si>
  <si>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</si>
  <si>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</si>
  <si>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</si>
  <si>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</si>
  <si>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</si>
  <si>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</si>
  <si>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</si>
  <si>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</si>
  <si>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</si>
  <si>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</si>
  <si>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</si>
  <si>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</si>
  <si>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</si>
  <si>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</si>
  <si>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</si>
  <si>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</si>
  <si>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</si>
  <si>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</si>
  <si>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</si>
  <si>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</si>
  <si>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</si>
  <si>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</si>
  <si>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</si>
  <si>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</si>
  <si>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</si>
  <si>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</si>
  <si>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</si>
  <si>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</si>
  <si>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</si>
  <si>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</si>
  <si>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</si>
  <si>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</si>
  <si>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</si>
  <si>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</si>
  <si>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</si>
  <si>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</si>
  <si>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</si>
  <si>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</si>
  <si>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</si>
  <si>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</si>
  <si>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</si>
  <si>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</si>
  <si>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</si>
  <si>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</si>
  <si>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</si>
  <si>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</si>
  <si>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</si>
  <si>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</si>
  <si>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</si>
  <si>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</si>
  <si>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</si>
  <si>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</si>
  <si>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</si>
  <si>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</si>
  <si>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</si>
  <si>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</si>
  <si>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</si>
  <si>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</si>
  <si>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</si>
  <si>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</si>
  <si>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</si>
  <si>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</si>
  <si>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</si>
  <si>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</si>
  <si>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</si>
  <si>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</si>
  <si>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</si>
  <si>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</si>
  <si>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</si>
  <si>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</si>
  <si>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</si>
  <si>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</si>
  <si>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</si>
  <si>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</si>
  <si>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</si>
  <si>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</si>
  <si>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</si>
  <si>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</si>
  <si>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</si>
  <si>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</si>
  <si>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</si>
  <si>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</si>
  <si>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</si>
  <si>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</si>
  <si>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</si>
  <si>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</si>
  <si>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</si>
  <si>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</si>
  <si>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</si>
  <si>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</si>
  <si>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</si>
  <si>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</si>
  <si>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</si>
  <si>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</si>
  <si>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</si>
  <si>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</si>
  <si>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</si>
  <si>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</si>
  <si>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</si>
  <si>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</si>
  <si>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</si>
  <si>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</si>
  <si>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</si>
  <si>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</si>
  <si>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</si>
  <si>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</si>
  <si>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</si>
  <si>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</si>
  <si>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</si>
  <si>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</si>
  <si>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</si>
  <si>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</si>
  <si>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</si>
  <si>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</si>
  <si>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</si>
  <si>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</si>
  <si>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</si>
  <si>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</si>
  <si>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</si>
  <si>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</si>
  <si>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</si>
  <si>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</si>
  <si>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</si>
  <si>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</si>
  <si>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</si>
  <si>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</si>
  <si>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</si>
  <si>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</si>
  <si>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</si>
  <si>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</si>
  <si>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</si>
  <si>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</si>
  <si>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</si>
  <si>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</si>
  <si>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</si>
  <si>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</si>
  <si>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</si>
  <si>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</si>
  <si>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</si>
  <si>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</si>
  <si>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</si>
  <si>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</si>
  <si>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</si>
  <si>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</si>
  <si>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</si>
  <si>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</si>
  <si>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</si>
  <si>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</si>
  <si>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</si>
  <si>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</si>
  <si>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</si>
  <si>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</si>
  <si>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</si>
  <si>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</si>
  <si>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</si>
  <si>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</si>
  <si>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</si>
  <si>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</si>
  <si>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</si>
  <si>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</si>
  <si>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</si>
  <si>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</si>
  <si>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</si>
  <si>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</si>
  <si>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</si>
  <si>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</si>
  <si>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</si>
  <si>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</si>
  <si>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</si>
  <si>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</si>
  <si>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</si>
  <si>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</si>
  <si>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</si>
  <si>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</si>
  <si>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</si>
  <si>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</si>
  <si>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</si>
  <si>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</si>
  <si>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</si>
  <si>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</si>
  <si>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</si>
  <si>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</si>
  <si>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</si>
  <si>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</si>
  <si>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</si>
  <si>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</si>
  <si>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</si>
  <si>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</si>
  <si>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</si>
  <si>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</si>
  <si>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</si>
  <si>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</si>
  <si>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</si>
  <si>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</si>
  <si>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</si>
  <si>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</si>
  <si>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</si>
  <si>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</si>
  <si>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</si>
  <si>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</si>
  <si>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</si>
  <si>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</si>
  <si>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</si>
  <si>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</si>
  <si>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</si>
  <si>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</si>
  <si>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</si>
  <si>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</si>
  <si>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</si>
  <si>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</si>
  <si>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</si>
  <si>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</si>
  <si>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</si>
  <si>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</si>
  <si>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</si>
  <si>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</si>
  <si>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</si>
  <si>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</si>
  <si>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</si>
  <si>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</si>
  <si>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</si>
  <si>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</si>
  <si>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</si>
  <si>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</si>
  <si>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</si>
  <si>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</si>
  <si>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</si>
  <si>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</si>
  <si>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</si>
  <si>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</si>
  <si>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</si>
  <si>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</si>
  <si>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</si>
  <si>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</si>
  <si>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</si>
  <si>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</si>
  <si>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</si>
  <si>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</si>
  <si>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</si>
  <si>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</si>
  <si>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</si>
  <si>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</si>
  <si>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</si>
  <si>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</si>
  <si>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</si>
  <si>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</si>
  <si>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</si>
  <si>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</si>
  <si>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</si>
  <si>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</si>
  <si>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</si>
  <si>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</si>
  <si>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</si>
  <si>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</si>
  <si>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</si>
  <si>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</si>
  <si>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</si>
  <si>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</si>
  <si>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</si>
  <si>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</si>
  <si>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</si>
  <si>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</si>
  <si>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</si>
  <si>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</si>
  <si>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</si>
  <si>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</si>
  <si>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</si>
  <si>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</si>
  <si>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</si>
  <si>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</si>
  <si>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</si>
  <si>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</si>
  <si>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</si>
  <si>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</si>
  <si>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</si>
  <si>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</si>
  <si>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</si>
  <si>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</si>
  <si>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</si>
  <si>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</si>
  <si>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</si>
  <si>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</si>
  <si>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</si>
  <si>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</si>
  <si>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</si>
  <si>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</si>
  <si>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</si>
  <si>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</si>
  <si>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</si>
  <si>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</si>
  <si>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</si>
  <si>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</si>
  <si>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</si>
  <si>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</si>
  <si>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</si>
  <si>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</si>
  <si>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</si>
  <si>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</si>
  <si>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</si>
  <si>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</si>
  <si>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</si>
  <si>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</si>
  <si>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</si>
  <si>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</si>
  <si>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</si>
  <si>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</si>
  <si>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</si>
  <si>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</si>
  <si>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</si>
  <si>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</si>
  <si>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</si>
  <si>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</si>
  <si>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</si>
  <si>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</si>
  <si>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</si>
  <si>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</si>
  <si>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</si>
  <si>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</si>
  <si>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</si>
  <si>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</si>
  <si>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</si>
  <si>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</si>
  <si>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</si>
  <si>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</si>
  <si>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</si>
  <si>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</si>
  <si>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</si>
  <si>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</si>
  <si>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</si>
  <si>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</si>
  <si>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</si>
  <si>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</si>
  <si>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</si>
  <si>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</si>
  <si>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</si>
  <si>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</si>
  <si>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</si>
  <si>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</si>
  <si>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</si>
  <si>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</si>
  <si>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</si>
  <si>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</si>
  <si>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</si>
  <si>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</si>
  <si>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</si>
  <si>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</si>
  <si>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</si>
  <si>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</si>
  <si>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</si>
  <si>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</si>
  <si>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</si>
  <si>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</si>
  <si>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</si>
  <si>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</si>
  <si>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</si>
  <si>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</si>
  <si>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</si>
  <si>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</si>
  <si>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</si>
  <si>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</si>
  <si>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</si>
  <si>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</si>
  <si>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</si>
  <si>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</si>
  <si>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</si>
  <si>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</si>
  <si>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</si>
  <si>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</si>
  <si>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</si>
  <si>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</si>
  <si>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</si>
  <si>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</si>
  <si>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</si>
  <si>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</si>
  <si>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</si>
  <si>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</si>
  <si>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</si>
  <si>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</si>
  <si>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</si>
  <si>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</si>
  <si>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</si>
  <si>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</si>
  <si>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</si>
  <si>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</si>
  <si>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</si>
  <si>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</si>
  <si>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</si>
  <si>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</si>
  <si>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</si>
  <si>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</si>
  <si>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</si>
  <si>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</si>
  <si>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</si>
  <si>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</si>
  <si>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</si>
  <si>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</si>
  <si>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</si>
  <si>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</si>
  <si>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</si>
  <si>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</si>
  <si>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</si>
  <si>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</si>
  <si>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</si>
  <si>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</si>
  <si>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</si>
  <si>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</si>
  <si>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</si>
  <si>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</si>
  <si>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</si>
  <si>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</si>
  <si>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</si>
  <si>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</si>
  <si>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</si>
  <si>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</si>
  <si>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</si>
  <si>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</si>
  <si>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</si>
  <si>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</si>
  <si>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</si>
  <si>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</si>
  <si>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</si>
  <si>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</si>
  <si>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</si>
  <si>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</si>
  <si>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</si>
  <si>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</si>
  <si>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</si>
  <si>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</si>
  <si>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</si>
  <si>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</si>
  <si>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</si>
  <si>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</si>
  <si>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</si>
  <si>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</si>
  <si>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</si>
  <si>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</si>
  <si>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</si>
  <si>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</si>
  <si>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</si>
  <si>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</si>
  <si>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</si>
  <si>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</si>
  <si>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</si>
  <si>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</si>
  <si>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</si>
  <si>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</si>
  <si>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</si>
  <si>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</si>
  <si>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</si>
  <si>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</si>
  <si>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</si>
  <si>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</si>
  <si>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</si>
  <si>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</si>
  <si>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</si>
  <si>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</si>
  <si>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</si>
  <si>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</si>
  <si>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</si>
  <si>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</si>
  <si>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</si>
  <si>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</si>
  <si>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</si>
  <si>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</si>
  <si>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</si>
  <si>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</si>
  <si>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</si>
  <si>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</si>
  <si>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</si>
  <si>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</si>
  <si>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</si>
  <si>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</si>
  <si>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</si>
  <si>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</si>
  <si>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</si>
  <si>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</si>
  <si>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</si>
  <si>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</si>
  <si>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</si>
  <si>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</si>
  <si>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</si>
  <si>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</si>
  <si>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</si>
  <si>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</si>
  <si>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</si>
  <si>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</si>
  <si>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</si>
  <si>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</si>
  <si>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</si>
  <si>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</si>
  <si>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</si>
  <si>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</si>
  <si>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</si>
  <si>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</si>
  <si>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</si>
  <si>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</si>
  <si>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</si>
  <si>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</si>
  <si>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</si>
  <si>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</si>
  <si>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</si>
  <si>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</si>
  <si>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</si>
  <si>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</si>
  <si>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</si>
  <si>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</si>
  <si>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</si>
  <si>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</si>
  <si>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</si>
  <si>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</si>
  <si>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</si>
  <si>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</si>
  <si>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</si>
  <si>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</si>
  <si>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</si>
  <si>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</si>
  <si>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</si>
  <si>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</si>
  <si>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</si>
  <si>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</si>
  <si>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</si>
  <si>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</si>
  <si>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</si>
  <si>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</si>
  <si>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</si>
  <si>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</si>
  <si>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</si>
  <si>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</si>
  <si>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</si>
  <si>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</si>
  <si>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</si>
  <si>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</si>
  <si>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</si>
  <si>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</si>
  <si>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</si>
  <si>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</si>
  <si>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</si>
  <si>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</si>
  <si>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</si>
  <si>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</si>
  <si>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</si>
  <si>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</si>
  <si>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</si>
  <si>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</si>
  <si>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</si>
  <si>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</si>
  <si>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</si>
  <si>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</si>
  <si>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</si>
  <si>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</si>
  <si>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</si>
  <si>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</si>
  <si>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</si>
  <si>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</si>
  <si>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</si>
  <si>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</si>
  <si>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</si>
  <si>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</si>
  <si>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</si>
  <si>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</si>
  <si>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</si>
  <si>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</si>
  <si>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</si>
  <si>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</si>
  <si>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</si>
  <si>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</si>
  <si>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</si>
  <si>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</si>
  <si>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</si>
  <si>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</si>
  <si>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</si>
  <si>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</si>
  <si>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</si>
  <si>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</si>
  <si>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</si>
  <si>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</si>
  <si>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</si>
  <si>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</si>
  <si>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</si>
  <si>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</si>
  <si>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</si>
  <si>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</si>
  <si>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</si>
  <si>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</si>
  <si>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</si>
  <si>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</si>
  <si>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</si>
  <si>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</si>
  <si>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</si>
  <si>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</si>
  <si>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</si>
  <si>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</si>
  <si>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</si>
  <si>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</si>
  <si>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</si>
  <si>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</si>
  <si>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</si>
  <si>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</si>
  <si>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</si>
  <si>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</si>
  <si>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</si>
  <si>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</si>
  <si>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</si>
  <si>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</si>
  <si>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</si>
  <si>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</si>
  <si>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</si>
  <si>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</si>
  <si>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</si>
  <si>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</si>
  <si>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</si>
  <si>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</si>
  <si>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</si>
  <si>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</si>
  <si>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</si>
  <si>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</si>
  <si>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</si>
  <si>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</si>
  <si>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</si>
  <si>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</si>
  <si>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</si>
  <si>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</si>
  <si>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</si>
  <si>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</si>
  <si>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</si>
  <si>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</si>
  <si>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</si>
  <si>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</si>
  <si>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</si>
  <si>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</si>
  <si>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</si>
  <si>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</si>
  <si>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</si>
  <si>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</si>
  <si>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</si>
  <si>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</si>
  <si>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</si>
  <si>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</si>
  <si>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</si>
  <si>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</si>
  <si>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</si>
  <si>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</si>
  <si>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</si>
  <si>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</si>
  <si>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</si>
  <si>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</si>
  <si>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</si>
  <si>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</si>
  <si>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</si>
  <si>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</si>
  <si>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</si>
  <si>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</si>
  <si>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</si>
  <si>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</si>
  <si>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</si>
  <si>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</si>
  <si>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</si>
  <si>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</si>
  <si>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</si>
  <si>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</si>
  <si>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</si>
  <si>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</si>
  <si>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</si>
  <si>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</si>
  <si>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</si>
  <si>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</si>
  <si>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</si>
  <si>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</si>
  <si>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</si>
  <si>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</si>
  <si>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</si>
  <si>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</si>
  <si>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</si>
  <si>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</si>
  <si>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</si>
  <si>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</si>
  <si>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</si>
  <si>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</si>
  <si>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</si>
  <si>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</si>
  <si>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</si>
  <si>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</si>
  <si>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</si>
  <si>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</si>
  <si>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</si>
  <si>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</si>
  <si>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</si>
  <si>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</si>
  <si>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</si>
  <si>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</si>
  <si>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</si>
  <si>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</si>
  <si>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</si>
  <si>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</si>
  <si>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</si>
  <si>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</si>
  <si>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</si>
  <si>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</si>
  <si>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</si>
  <si>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</si>
  <si>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</si>
  <si>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</si>
  <si>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</si>
  <si>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</si>
  <si>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</si>
  <si>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</si>
  <si>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</si>
  <si>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</si>
  <si>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</si>
  <si>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</si>
  <si>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</si>
  <si>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</si>
  <si>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</si>
  <si>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</si>
  <si>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</si>
  <si>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</si>
  <si>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</si>
  <si>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</si>
  <si>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</si>
  <si>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</si>
  <si>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</si>
  <si>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</si>
  <si>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</si>
  <si>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</si>
  <si>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</si>
  <si>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</si>
  <si>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</si>
  <si>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</si>
  <si>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</si>
  <si>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</si>
  <si>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</si>
  <si>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</si>
  <si>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</si>
  <si>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</si>
  <si>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</si>
  <si>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</si>
  <si>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</si>
  <si>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</si>
  <si>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</si>
  <si>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</si>
  <si>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</si>
  <si>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</si>
  <si>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</si>
  <si>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</si>
  <si>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</si>
  <si>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</si>
  <si>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</si>
  <si>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</si>
  <si>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</si>
  <si>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</si>
  <si>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</si>
  <si>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</si>
  <si>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</si>
  <si>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</si>
  <si>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</si>
  <si>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</si>
  <si>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</si>
  <si>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</si>
  <si>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</si>
  <si>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</si>
  <si>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</si>
  <si>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</si>
  <si>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</si>
  <si>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</si>
  <si>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</si>
  <si>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</si>
  <si>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</si>
  <si>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</si>
  <si>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</si>
  <si>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</si>
  <si>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</si>
  <si>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</si>
  <si>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</si>
  <si>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</si>
  <si>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</si>
  <si>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</si>
  <si>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</si>
  <si>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</si>
  <si>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</si>
  <si>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</si>
  <si>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</si>
  <si>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</si>
  <si>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</si>
  <si>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</si>
  <si>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</si>
  <si>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</si>
  <si>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</si>
  <si>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</si>
  <si>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</si>
  <si>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</si>
  <si>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</si>
  <si>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</si>
  <si>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</si>
  <si>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</si>
  <si>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</si>
  <si>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</si>
  <si>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</si>
  <si>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</si>
  <si>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</si>
  <si>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</si>
  <si>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</si>
  <si>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</si>
  <si>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</si>
  <si>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</si>
  <si>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</si>
  <si>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</si>
  <si>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</si>
  <si>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</si>
  <si>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</si>
  <si>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</si>
  <si>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</si>
  <si>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</si>
  <si>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</si>
  <si>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</si>
  <si>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</si>
  <si>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</si>
  <si>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</si>
  <si>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</si>
  <si>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</si>
  <si>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</si>
  <si>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</si>
  <si>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</si>
  <si>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</si>
  <si>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</si>
  <si>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</si>
  <si>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</si>
  <si>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</si>
  <si>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</si>
  <si>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</si>
  <si>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</si>
  <si>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</si>
  <si>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</si>
  <si>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</si>
  <si>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</si>
  <si>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</si>
  <si>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</si>
  <si>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</si>
  <si>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</si>
  <si>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</si>
  <si>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</si>
  <si>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</si>
  <si>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</si>
  <si>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</si>
  <si>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</si>
  <si>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</si>
  <si>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</si>
  <si>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</si>
  <si>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</si>
  <si>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</si>
  <si>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</si>
  <si>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</si>
  <si>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</si>
  <si>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</si>
  <si>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</si>
  <si>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</si>
  <si>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</si>
  <si>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</si>
  <si>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</si>
  <si>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</si>
  <si>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</si>
  <si>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</si>
  <si>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</si>
  <si>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</si>
  <si>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</si>
  <si>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</si>
  <si>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</si>
  <si>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</si>
  <si>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</si>
  <si>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</si>
  <si>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</si>
  <si>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</si>
  <si>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</si>
  <si>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</si>
  <si>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</si>
  <si>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</si>
  <si>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</si>
  <si>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</si>
  <si>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</si>
  <si>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</si>
  <si>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</si>
  <si>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</si>
  <si>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</si>
  <si>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</si>
  <si>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</si>
  <si>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</si>
  <si>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</si>
  <si>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</si>
  <si>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</si>
  <si>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</si>
  <si>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</si>
  <si>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</si>
  <si>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</si>
  <si>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</si>
  <si>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</si>
  <si>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</si>
  <si>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</si>
  <si>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</si>
  <si>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</si>
  <si>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</si>
  <si>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</si>
  <si>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</si>
  <si>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</si>
  <si>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</si>
  <si>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</si>
  <si>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</si>
  <si>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</si>
  <si>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</si>
  <si>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</si>
  <si>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</si>
  <si>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</si>
  <si>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</si>
  <si>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</si>
  <si>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</si>
  <si>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</si>
  <si>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</si>
  <si>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</si>
  <si>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</si>
  <si>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</si>
  <si>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</si>
  <si>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</si>
  <si>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</si>
  <si>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</si>
  <si>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</si>
  <si>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</si>
  <si>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</si>
  <si>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</si>
  <si>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</si>
  <si>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</si>
  <si>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</si>
  <si>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</si>
  <si>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</si>
  <si>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</si>
  <si>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</si>
  <si>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</si>
  <si>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</si>
  <si>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</si>
  <si>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</si>
  <si>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</si>
  <si>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</si>
  <si>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</si>
  <si>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</si>
  <si>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</si>
  <si>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</si>
  <si>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</si>
  <si>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</si>
  <si>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</si>
  <si>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</si>
  <si>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</si>
  <si>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</si>
  <si>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</si>
  <si>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</si>
  <si>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</si>
  <si>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</si>
  <si>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</si>
  <si>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</si>
  <si>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</si>
  <si>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</si>
  <si>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</si>
  <si>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</si>
  <si>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</si>
  <si>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</si>
  <si>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</si>
  <si>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</si>
  <si>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</si>
  <si>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</si>
  <si>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</si>
  <si>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</si>
  <si>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</si>
  <si>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</si>
  <si>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</si>
  <si>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</si>
  <si>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</si>
  <si>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</si>
  <si>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</si>
  <si>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</si>
  <si>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</si>
  <si>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</si>
  <si>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</si>
  <si>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</si>
  <si>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</si>
  <si>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</si>
  <si>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</si>
  <si>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</si>
  <si>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</si>
  <si>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</si>
  <si>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</si>
  <si>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</si>
  <si>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</si>
  <si>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</si>
  <si>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</si>
  <si>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</si>
  <si>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</si>
  <si>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</si>
  <si>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</si>
  <si>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</si>
  <si>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</si>
  <si>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</si>
  <si>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</si>
  <si>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</si>
  <si>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</si>
  <si>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</si>
  <si>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</si>
  <si>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</si>
  <si>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</si>
  <si>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</si>
  <si>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</si>
  <si>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</si>
  <si>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</si>
  <si>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</si>
  <si>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</si>
  <si>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</si>
  <si>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</si>
  <si>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</si>
  <si>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</si>
  <si>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</si>
  <si>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</si>
  <si>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</si>
  <si>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</si>
  <si>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</si>
  <si>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</si>
  <si>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</si>
  <si>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</si>
  <si>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</si>
  <si>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</si>
  <si>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</si>
  <si>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</si>
  <si>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</si>
  <si>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</si>
  <si>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</si>
  <si>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</si>
  <si>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</si>
  <si>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</si>
  <si>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</si>
  <si>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</si>
  <si>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</si>
  <si>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</si>
  <si>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</si>
  <si>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</si>
  <si>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</si>
  <si>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</si>
  <si>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</si>
  <si>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</si>
  <si>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</si>
  <si>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</si>
  <si>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</si>
  <si>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</si>
  <si>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</si>
  <si>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</si>
  <si>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</si>
  <si>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</si>
  <si>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</si>
  <si>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</si>
  <si>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</si>
  <si>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</si>
  <si>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</si>
  <si>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</si>
  <si>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</si>
  <si>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</si>
  <si>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</si>
  <si>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</si>
  <si>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</si>
  <si>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</si>
  <si>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</si>
  <si>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</si>
  <si>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</si>
  <si>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</si>
  <si>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</si>
  <si>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</si>
  <si>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</si>
  <si>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</si>
  <si>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</si>
  <si>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</si>
  <si>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</si>
  <si>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</si>
  <si>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</si>
  <si>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</si>
  <si>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</si>
  <si>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</si>
  <si>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</si>
  <si>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</si>
  <si>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</si>
  <si>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</si>
  <si>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</si>
  <si>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</si>
  <si>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</si>
  <si>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</si>
  <si>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</si>
  <si>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</si>
  <si>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</si>
  <si>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</si>
  <si>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</si>
  <si>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</si>
  <si>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</si>
  <si>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</si>
  <si>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</si>
  <si>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</si>
  <si>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</si>
  <si>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</si>
  <si>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</si>
  <si>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</si>
  <si>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</si>
  <si>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</si>
  <si>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</si>
  <si>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</si>
  <si>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</si>
  <si>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</si>
  <si>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</si>
  <si>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</si>
  <si>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</si>
  <si>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</si>
  <si>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</si>
  <si>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</si>
  <si>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</si>
  <si>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</si>
  <si>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</si>
  <si>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</si>
  <si>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</si>
  <si>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</si>
  <si>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</si>
  <si>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</si>
  <si>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</si>
  <si>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</si>
  <si>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</si>
  <si>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</si>
  <si>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</si>
  <si>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</si>
  <si>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</si>
  <si>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</si>
  <si>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</si>
  <si>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</si>
  <si>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</si>
  <si>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</si>
  <si>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</si>
  <si>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</si>
  <si>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</si>
  <si>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</si>
  <si>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</si>
  <si>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</si>
  <si>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</si>
  <si>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</si>
  <si>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</si>
  <si>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</si>
  <si>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</si>
  <si>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</si>
  <si>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</si>
  <si>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</si>
  <si>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</si>
  <si>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</si>
  <si>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</si>
  <si>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</si>
  <si>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</si>
  <si>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</si>
  <si>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</si>
  <si>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</si>
  <si>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</si>
  <si>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</si>
  <si>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</si>
  <si>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</si>
  <si>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</si>
  <si>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</si>
  <si>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</si>
  <si>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</si>
  <si>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</si>
  <si>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</si>
  <si>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</si>
  <si>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</si>
  <si>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</si>
  <si>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</si>
  <si>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</si>
  <si>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</si>
  <si>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</si>
  <si>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</si>
  <si>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</si>
  <si>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</si>
  <si>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</si>
  <si>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</si>
  <si>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</si>
  <si>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</si>
  <si>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</si>
  <si>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</si>
  <si>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</si>
  <si>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</si>
  <si>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</si>
  <si>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</si>
  <si>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</si>
  <si>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</si>
  <si>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</si>
  <si>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</si>
  <si>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</si>
  <si>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</si>
  <si>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</si>
  <si>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</si>
  <si>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</si>
  <si>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</si>
  <si>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</si>
  <si>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</si>
  <si>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</si>
  <si>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</si>
  <si>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</si>
  <si>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</si>
  <si>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</si>
  <si>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</si>
  <si>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</si>
  <si>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</si>
  <si>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</si>
  <si>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</si>
  <si>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</si>
  <si>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</si>
  <si>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</si>
  <si>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</si>
  <si>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</si>
  <si>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</si>
  <si>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</si>
  <si>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</si>
  <si>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</si>
  <si>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</si>
  <si>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</si>
  <si>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</si>
  <si>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</si>
  <si>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</si>
  <si>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</si>
  <si>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</si>
  <si>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</si>
  <si>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</si>
  <si>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</si>
  <si>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</si>
  <si>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</si>
  <si>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</si>
  <si>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</si>
  <si>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</si>
  <si>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</si>
  <si>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</si>
  <si>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</si>
  <si>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</si>
  <si>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</si>
  <si>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</si>
  <si>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</si>
  <si>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</si>
  <si>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</si>
  <si>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</si>
  <si>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</si>
  <si>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</si>
  <si>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</si>
  <si>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</si>
  <si>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</si>
  <si>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</si>
  <si>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</si>
  <si>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</si>
  <si>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</si>
  <si>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</si>
  <si>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</si>
  <si>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</si>
  <si>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</si>
  <si>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</si>
  <si>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</si>
  <si>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</si>
  <si>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</si>
  <si>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</si>
  <si>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</si>
  <si>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</si>
  <si>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</si>
  <si>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</si>
  <si>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</si>
  <si>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</si>
  <si>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</si>
  <si>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</si>
  <si>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</si>
  <si>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</si>
  <si>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</si>
  <si>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</si>
  <si>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</si>
  <si>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</si>
  <si>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</si>
  <si>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</si>
  <si>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</si>
  <si>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</si>
  <si>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</si>
  <si>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</si>
  <si>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</si>
  <si>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</si>
  <si>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</si>
  <si>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</si>
  <si>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</si>
  <si>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</si>
  <si>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</si>
  <si>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</si>
  <si>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</si>
  <si>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</si>
  <si>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</si>
  <si>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</si>
  <si>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</si>
  <si>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</si>
  <si>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</si>
  <si>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</si>
  <si>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</si>
  <si>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</si>
  <si>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</si>
  <si>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</si>
  <si>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</si>
  <si>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</si>
  <si>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</si>
  <si>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</si>
  <si>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</si>
  <si>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</si>
  <si>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</si>
  <si>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</si>
  <si>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</si>
  <si>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</si>
  <si>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</si>
  <si>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</si>
  <si>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</si>
  <si>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</si>
  <si>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</si>
  <si>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</si>
  <si>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</si>
  <si>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</si>
  <si>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</si>
  <si>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</si>
  <si>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</si>
  <si>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</si>
  <si>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</si>
  <si>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</si>
  <si>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</si>
  <si>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</si>
  <si>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</si>
  <si>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</si>
  <si>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</si>
  <si>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</si>
  <si>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</si>
  <si>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</si>
  <si>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</si>
  <si>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</si>
  <si>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</si>
  <si>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</si>
  <si>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</si>
  <si>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</si>
  <si>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</si>
  <si>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</si>
  <si>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</si>
  <si>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</si>
  <si>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</si>
  <si>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</si>
  <si>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</si>
  <si>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</si>
  <si>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</si>
  <si>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</si>
  <si>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</si>
  <si>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</si>
  <si>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</si>
  <si>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</si>
  <si>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</si>
  <si>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</si>
  <si>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</si>
  <si>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</si>
  <si>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</si>
  <si>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</si>
  <si>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</si>
  <si>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</si>
  <si>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</si>
  <si>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</si>
  <si>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</si>
  <si>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</si>
  <si>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</si>
  <si>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</si>
  <si>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</si>
  <si>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</si>
  <si>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</si>
  <si>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</si>
  <si>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</si>
  <si>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</si>
  <si>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</si>
  <si>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</si>
  <si>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</si>
  <si>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</si>
  <si>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</si>
  <si>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</si>
  <si>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</si>
  <si>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</si>
  <si>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</si>
  <si>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</si>
  <si>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</si>
  <si>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</si>
  <si>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</si>
  <si>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</si>
  <si>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</si>
  <si>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</si>
  <si>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</si>
  <si>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</si>
  <si>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</si>
  <si>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</si>
  <si>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</si>
  <si>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</si>
  <si>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</si>
  <si>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</si>
  <si>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</si>
  <si>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</si>
  <si>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</si>
  <si>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</si>
  <si>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</si>
  <si>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</si>
  <si>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</si>
  <si>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</si>
  <si>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</si>
  <si>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</si>
  <si>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</si>
  <si>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</si>
  <si>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</si>
  <si>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</si>
  <si>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</si>
  <si>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</si>
  <si>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</si>
  <si>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</si>
  <si>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</si>
  <si>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</si>
  <si>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</si>
  <si>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</si>
  <si>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</si>
  <si>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</si>
  <si>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</si>
  <si>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</si>
  <si>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</si>
  <si>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</si>
  <si>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</si>
  <si>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</si>
  <si>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</si>
  <si>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</si>
  <si>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</si>
  <si>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</si>
  <si>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</si>
  <si>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</si>
  <si>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</si>
  <si>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</si>
  <si>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</si>
  <si>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</si>
  <si>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</si>
  <si>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</si>
  <si>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</si>
  <si>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</si>
  <si>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</si>
  <si>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</si>
  <si>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</si>
  <si>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</si>
  <si>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</si>
  <si>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</si>
  <si>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</si>
  <si>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</si>
  <si>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</si>
  <si>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</si>
  <si>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</si>
  <si>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</si>
  <si>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</si>
  <si>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</si>
  <si>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</si>
  <si>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</si>
  <si>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</si>
  <si>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</si>
  <si>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</si>
  <si>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</si>
  <si>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</si>
  <si>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</si>
  <si>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</si>
  <si>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</si>
  <si>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</si>
  <si>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</si>
  <si>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</si>
  <si>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</si>
  <si>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</si>
  <si>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</si>
  <si>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</si>
  <si>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</si>
  <si>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</si>
  <si>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</si>
  <si>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</si>
  <si>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</si>
  <si>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</si>
  <si>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</si>
  <si>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</si>
  <si>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</si>
  <si>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</si>
  <si>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</si>
  <si>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</si>
  <si>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</si>
  <si>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</si>
  <si>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</si>
  <si>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</si>
  <si>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</si>
  <si>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</si>
  <si>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</si>
  <si>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</si>
  <si>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</si>
  <si>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</si>
  <si>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</si>
  <si>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</si>
  <si>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</si>
  <si>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</si>
  <si>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</si>
  <si>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</si>
  <si>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</si>
  <si>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</si>
  <si>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</si>
  <si>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</si>
  <si>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</si>
  <si>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</si>
  <si>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</si>
  <si>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</si>
  <si>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</si>
  <si>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</si>
  <si>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</si>
  <si>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</si>
  <si>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</si>
  <si>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</si>
  <si>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</si>
  <si>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</si>
  <si>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</si>
  <si>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</si>
  <si>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</si>
  <si>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</si>
  <si>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</si>
  <si>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</si>
  <si>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</si>
  <si>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</si>
  <si>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</si>
  <si>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</si>
  <si>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</si>
  <si>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</si>
  <si>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</si>
  <si>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</si>
  <si>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</si>
  <si>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</si>
  <si>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</si>
  <si>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</si>
  <si>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</si>
  <si>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</si>
  <si>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</si>
  <si>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</si>
  <si>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</si>
  <si>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</si>
  <si>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</si>
  <si>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</si>
  <si>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</si>
  <si>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</si>
  <si>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</si>
  <si>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</si>
  <si>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</si>
  <si>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</si>
  <si>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</si>
  <si>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</si>
  <si>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</si>
  <si>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</si>
  <si>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</si>
  <si>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</si>
  <si>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</si>
  <si>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</si>
  <si>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</si>
  <si>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</si>
  <si>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</si>
  <si>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</si>
  <si>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</si>
  <si>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</si>
  <si>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</si>
  <si>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</si>
  <si>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</si>
  <si>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</si>
  <si>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</si>
  <si>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</si>
  <si>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</si>
  <si>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</si>
  <si>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</si>
  <si>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</si>
  <si>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</si>
  <si>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</si>
  <si>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</si>
  <si>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</si>
  <si>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</si>
  <si>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</si>
  <si>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</si>
  <si>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</si>
  <si>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</si>
  <si>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</si>
  <si>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</si>
  <si>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</si>
  <si>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</si>
  <si>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</si>
  <si>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</si>
  <si>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</si>
  <si>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</si>
  <si>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</si>
  <si>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</si>
  <si>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</si>
  <si>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</si>
  <si>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</si>
  <si>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</si>
  <si>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</si>
  <si>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</si>
  <si>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</si>
  <si>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</si>
  <si>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</si>
  <si>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</si>
  <si>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</si>
  <si>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</si>
  <si>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</si>
  <si>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</si>
  <si>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</si>
  <si>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</si>
  <si>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</si>
  <si>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</si>
  <si>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</si>
  <si>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</si>
  <si>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</si>
  <si>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</si>
  <si>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</si>
  <si>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</si>
  <si>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</si>
  <si>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</si>
  <si>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</si>
  <si>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</si>
  <si>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</si>
  <si>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</si>
  <si>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</si>
  <si>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</si>
  <si>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</si>
  <si>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</si>
  <si>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</si>
  <si>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</si>
  <si>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</si>
  <si>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</si>
  <si>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</si>
  <si>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</si>
  <si>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</si>
  <si>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</si>
  <si>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</si>
  <si>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</si>
  <si>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</si>
  <si>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</si>
  <si>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</si>
  <si>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</si>
  <si>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</si>
  <si>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</si>
  <si>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</si>
  <si>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</si>
  <si>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</si>
  <si>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</si>
  <si>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</si>
  <si>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</si>
  <si>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</si>
  <si>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</si>
  <si>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</si>
  <si>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</si>
  <si>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</si>
  <si>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</si>
  <si>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</si>
  <si>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</si>
  <si>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</si>
  <si>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</si>
  <si>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</si>
  <si>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</si>
  <si>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</si>
  <si>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</si>
  <si>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</si>
  <si>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</si>
  <si>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</si>
  <si>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</si>
  <si>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</si>
  <si>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</si>
  <si>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</si>
  <si>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</si>
  <si>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</si>
  <si>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</si>
  <si>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</si>
  <si>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</si>
  <si>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</si>
  <si>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</si>
  <si>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</si>
  <si>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</si>
  <si>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</si>
  <si>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</si>
  <si>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</si>
  <si>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</si>
  <si>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</si>
  <si>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</si>
  <si>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</si>
  <si>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</si>
  <si>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</si>
  <si>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</si>
  <si>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</si>
  <si>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</si>
  <si>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</si>
  <si>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</si>
  <si>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</si>
  <si>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</si>
  <si>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</si>
  <si>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</si>
  <si>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</si>
  <si>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</si>
  <si>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</si>
  <si>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</si>
  <si>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</si>
  <si>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</si>
  <si>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</si>
  <si>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</si>
  <si>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</si>
  <si>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</si>
  <si>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</si>
  <si>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</si>
  <si>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</si>
  <si>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</si>
  <si>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</si>
  <si>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</si>
  <si>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</si>
  <si>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</si>
  <si>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</si>
  <si>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</si>
  <si>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</si>
  <si>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</si>
  <si>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</si>
  <si>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</si>
  <si>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</si>
  <si>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</si>
  <si>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</si>
  <si>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</si>
  <si>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</si>
  <si>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</si>
  <si>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</si>
  <si>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</si>
  <si>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</si>
  <si>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</si>
  <si>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</si>
  <si>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</si>
  <si>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</si>
  <si>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</si>
  <si>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</si>
  <si>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</si>
  <si>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</si>
  <si>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</si>
  <si>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</si>
  <si>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</si>
  <si>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</si>
  <si>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</si>
  <si>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</si>
  <si>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</si>
  <si>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</si>
  <si>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</si>
  <si>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</si>
  <si>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</si>
  <si>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</si>
  <si>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</si>
  <si>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</si>
  <si>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</si>
  <si>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</si>
  <si>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</si>
  <si>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</si>
  <si>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</si>
  <si>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</si>
  <si>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</si>
  <si>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</si>
  <si>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</si>
  <si>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</si>
  <si>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</si>
  <si>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</si>
  <si>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</si>
  <si>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</si>
  <si>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</si>
  <si>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</si>
  <si>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</si>
  <si>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</si>
  <si>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</si>
  <si>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</si>
  <si>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</si>
  <si>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</si>
  <si>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</si>
  <si>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</si>
  <si>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</si>
  <si>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</si>
  <si>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</si>
  <si>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</si>
  <si>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</si>
  <si>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</si>
  <si>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</si>
  <si>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</si>
  <si>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</si>
  <si>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</si>
  <si>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</si>
  <si>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</si>
  <si>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</si>
  <si>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</si>
  <si>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</si>
  <si>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</si>
  <si>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</si>
  <si>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</si>
  <si>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</si>
  <si>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</si>
  <si>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</si>
  <si>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</si>
  <si>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</si>
  <si>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</si>
  <si>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</si>
  <si>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</si>
  <si>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</si>
  <si>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</si>
  <si>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</si>
  <si>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</si>
  <si>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</si>
  <si>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</si>
  <si>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</si>
  <si>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</si>
  <si>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</si>
  <si>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</si>
  <si>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</si>
  <si>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</si>
  <si>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</si>
  <si>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</si>
  <si>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</si>
  <si>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</si>
  <si>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</si>
  <si>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</si>
  <si>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</si>
  <si>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</si>
  <si>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</si>
  <si>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</si>
  <si>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</si>
  <si>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</si>
  <si>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</si>
  <si>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</si>
  <si>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</si>
  <si>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</si>
  <si>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</si>
  <si>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</si>
  <si>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</si>
  <si>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</si>
  <si>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</si>
  <si>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</si>
  <si>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</si>
  <si>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</si>
  <si>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</si>
  <si>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</si>
  <si>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</si>
  <si>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</si>
  <si>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</si>
  <si>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</si>
  <si>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</si>
  <si>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</si>
  <si>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</si>
  <si>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</si>
  <si>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</si>
  <si>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</si>
  <si>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</si>
  <si>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</si>
  <si>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</si>
  <si>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</si>
  <si>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</si>
  <si>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</si>
  <si>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</si>
  <si>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</si>
  <si>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</si>
  <si>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</si>
  <si>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</si>
  <si>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</si>
  <si>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</si>
  <si>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</si>
  <si>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</si>
  <si>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</si>
  <si>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</si>
  <si>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</si>
  <si>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</si>
  <si>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</si>
  <si>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</si>
  <si>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</si>
  <si>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</si>
  <si>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</si>
  <si>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</si>
  <si>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</si>
  <si>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</si>
  <si>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</si>
  <si>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</si>
  <si>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</si>
  <si>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</si>
  <si>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</si>
  <si>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</si>
  <si>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</si>
  <si>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</si>
  <si>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</si>
  <si>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</si>
  <si>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</si>
  <si>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</si>
  <si>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</si>
  <si>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</si>
  <si>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</si>
  <si>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</si>
  <si>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</si>
  <si>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</si>
  <si>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</si>
  <si>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</si>
  <si>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</si>
  <si>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</si>
  <si>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</si>
  <si>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</si>
  <si>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</si>
  <si>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</si>
  <si>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</si>
  <si>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</si>
  <si>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</si>
  <si>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</si>
  <si>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</si>
  <si>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</si>
  <si>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</si>
  <si>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</si>
  <si>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</si>
  <si>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</si>
  <si>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</si>
  <si>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</si>
  <si>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</si>
  <si>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</si>
  <si>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</si>
  <si>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</si>
  <si>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</si>
  <si>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</si>
  <si>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</si>
  <si>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</si>
  <si>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</si>
  <si>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</si>
  <si>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</si>
  <si>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</si>
  <si>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</si>
  <si>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</si>
  <si>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</si>
  <si>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</si>
  <si>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</si>
  <si>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</si>
  <si>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</si>
  <si>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</si>
  <si>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</si>
  <si>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</si>
  <si>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</si>
  <si>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</si>
  <si>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</si>
  <si>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</si>
  <si>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</si>
  <si>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</si>
  <si>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</si>
  <si>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</si>
  <si>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</si>
  <si>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</si>
  <si>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</si>
  <si>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</si>
  <si>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</si>
  <si>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</si>
  <si>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</si>
  <si>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</si>
  <si>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</si>
  <si>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</si>
  <si>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</si>
  <si>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</si>
  <si>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</si>
  <si>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</si>
  <si>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</si>
  <si>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</si>
  <si>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</si>
  <si>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</si>
  <si>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</si>
  <si>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</si>
  <si>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</si>
  <si>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</si>
  <si>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</si>
  <si>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</si>
  <si>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</si>
  <si>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</si>
  <si>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</si>
  <si>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</si>
  <si>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</si>
  <si>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</si>
  <si>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</si>
  <si>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</si>
  <si>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</si>
  <si>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</si>
  <si>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</si>
  <si>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</si>
  <si>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</si>
  <si>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</si>
  <si>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</si>
  <si>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</si>
  <si>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</si>
  <si>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</si>
  <si>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</si>
  <si>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</si>
  <si>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</si>
  <si>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</si>
  <si>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</si>
  <si>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</si>
  <si>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</si>
  <si>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</si>
  <si>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</si>
  <si>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</si>
  <si>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</si>
  <si>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</si>
  <si>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</si>
  <si>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</si>
  <si>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</si>
  <si>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</si>
  <si>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</si>
  <si>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</si>
  <si>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</si>
  <si>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</si>
  <si>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</si>
  <si>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</si>
  <si>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</si>
  <si>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</si>
  <si>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</si>
  <si>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</si>
  <si>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</si>
  <si>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</si>
  <si>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</si>
  <si>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</si>
  <si>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</si>
  <si>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</si>
  <si>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</si>
  <si>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</si>
  <si>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</si>
  <si>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</si>
  <si>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</si>
  <si>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</si>
  <si>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</si>
  <si>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</si>
  <si>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</si>
  <si>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</si>
  <si>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</si>
  <si>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</si>
  <si>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</si>
  <si>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</si>
  <si>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</si>
  <si>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</si>
  <si>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</si>
  <si>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</si>
  <si>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</si>
  <si>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</si>
  <si>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</si>
  <si>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</si>
  <si>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</si>
  <si>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</si>
  <si>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</si>
  <si>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</si>
  <si>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</si>
  <si>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</si>
  <si>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</si>
  <si>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</si>
  <si>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</si>
  <si>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</si>
  <si>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</si>
  <si>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</si>
  <si>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</si>
  <si>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</si>
  <si>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</si>
  <si>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</si>
  <si>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</si>
  <si>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</si>
  <si>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</si>
  <si>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</si>
  <si>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</si>
  <si>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</si>
  <si>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</si>
  <si>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</si>
  <si>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</si>
  <si>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</si>
  <si>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</si>
  <si>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</si>
  <si>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</si>
  <si>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</si>
  <si>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</si>
  <si>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</si>
  <si>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</si>
  <si>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</si>
  <si>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</si>
  <si>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</si>
  <si>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</si>
  <si>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</si>
  <si>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</si>
  <si>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</si>
  <si>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</si>
  <si>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</si>
  <si>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</si>
  <si>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</si>
  <si>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</si>
  <si>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</si>
  <si>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</si>
  <si>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</si>
  <si>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</si>
  <si>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</si>
  <si>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</si>
  <si>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</si>
  <si>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</si>
  <si>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</si>
  <si>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</si>
  <si>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</si>
  <si>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</si>
  <si>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</si>
  <si>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</si>
  <si>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</si>
  <si>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</si>
  <si>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</si>
  <si>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</si>
  <si>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</si>
  <si>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</si>
  <si>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</si>
  <si>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</si>
  <si>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</si>
  <si>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</si>
  <si>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</si>
  <si>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</si>
  <si>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</si>
  <si>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</si>
  <si>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</si>
  <si>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</si>
  <si>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</si>
  <si>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</si>
  <si>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</si>
  <si>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</si>
  <si>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</si>
  <si>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</si>
  <si>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</si>
  <si>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</si>
  <si>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</si>
  <si>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</si>
  <si>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</si>
  <si>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</si>
  <si>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</si>
  <si>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</si>
  <si>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</si>
  <si>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</si>
  <si>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</si>
  <si>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</si>
  <si>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</si>
  <si>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</si>
  <si>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</si>
  <si>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</si>
  <si>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</si>
  <si>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</si>
  <si>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</si>
  <si>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</si>
  <si>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</si>
  <si>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</si>
  <si>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</si>
  <si>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</si>
  <si>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</si>
  <si>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</si>
  <si>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</si>
  <si>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</si>
  <si>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</si>
  <si>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</si>
  <si>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</si>
  <si>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</si>
  <si>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</si>
  <si>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</si>
  <si>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</si>
  <si>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</si>
  <si>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</si>
  <si>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</si>
  <si>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</si>
  <si>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</si>
  <si>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</si>
  <si>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</si>
  <si>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</si>
  <si>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</si>
  <si>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</si>
  <si>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</si>
  <si>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</si>
  <si>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</si>
  <si>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</si>
  <si>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</si>
  <si>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</si>
  <si>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</si>
  <si>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</si>
  <si>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</si>
  <si>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</si>
  <si>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</si>
  <si>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</si>
  <si>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</si>
  <si>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</si>
  <si>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</si>
  <si>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</si>
  <si>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</si>
  <si>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</si>
  <si>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</si>
  <si>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</si>
  <si>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</si>
  <si>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</si>
  <si>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</si>
  <si>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</si>
  <si>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</si>
  <si>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</si>
  <si>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</si>
  <si>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</si>
  <si>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</si>
  <si>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</si>
  <si>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</si>
  <si>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</si>
  <si>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</si>
  <si>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</si>
  <si>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</si>
  <si>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</si>
  <si>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</si>
  <si>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</si>
  <si>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</si>
  <si>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</si>
  <si>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</si>
  <si>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</si>
  <si>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</si>
  <si>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</si>
  <si>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</si>
  <si>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</si>
  <si>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</si>
  <si>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</si>
  <si>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</si>
  <si>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</si>
  <si>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</si>
  <si>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</si>
  <si>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</si>
  <si>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</si>
  <si>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</si>
  <si>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</si>
  <si>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</si>
  <si>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</si>
  <si>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</si>
  <si>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</si>
  <si>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</si>
  <si>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</si>
  <si>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</si>
  <si>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</si>
  <si>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</si>
  <si>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</si>
  <si>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</si>
  <si>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</si>
  <si>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</si>
  <si>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</si>
  <si>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</si>
  <si>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</si>
  <si>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</si>
  <si>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</si>
  <si>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</si>
  <si>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</si>
  <si>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</si>
  <si>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</si>
  <si>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</si>
  <si>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</si>
  <si>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</si>
  <si>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</si>
  <si>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</si>
  <si>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</si>
  <si>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</si>
  <si>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</si>
  <si>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</si>
  <si>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</si>
  <si>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</si>
  <si>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</si>
  <si>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</si>
  <si>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</si>
  <si>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</si>
  <si>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</si>
  <si>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</si>
  <si>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</si>
  <si>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</si>
  <si>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</si>
  <si>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</si>
  <si>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</si>
  <si>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</si>
  <si>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</si>
  <si>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</si>
  <si>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</si>
  <si>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</si>
  <si>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</si>
  <si>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</si>
  <si>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</si>
  <si>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</si>
  <si>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</si>
  <si>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</si>
  <si>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</si>
  <si>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</si>
  <si>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</si>
  <si>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</si>
  <si>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</si>
  <si>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</si>
  <si>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</si>
  <si>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</si>
  <si>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</si>
  <si>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</si>
  <si>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</si>
  <si>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</si>
  <si>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</si>
  <si>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</si>
  <si>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</si>
  <si>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</si>
  <si>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</si>
  <si>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</si>
  <si>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</si>
  <si>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</si>
  <si>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</si>
  <si>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</si>
  <si>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</si>
  <si>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</si>
  <si>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</si>
  <si>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</si>
  <si>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</si>
  <si>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</si>
  <si>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</si>
  <si>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</si>
  <si>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</si>
  <si>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</si>
  <si>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</si>
  <si>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</si>
  <si>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</si>
  <si>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</si>
  <si>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</si>
  <si>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</si>
  <si>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</si>
  <si>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</si>
  <si>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</si>
  <si>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</si>
  <si>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</si>
  <si>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</si>
  <si>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</si>
  <si>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</si>
  <si>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</si>
  <si>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</si>
  <si>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</si>
  <si>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</si>
  <si>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</si>
  <si>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</si>
  <si>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</si>
  <si>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</si>
  <si>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</si>
  <si>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</si>
  <si>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</si>
  <si>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</si>
  <si>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</si>
  <si>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</si>
  <si>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</si>
  <si>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</si>
  <si>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</si>
  <si>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</si>
  <si>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</si>
  <si>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</si>
  <si>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</si>
  <si>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</si>
  <si>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</si>
  <si>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</si>
  <si>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</si>
  <si>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</si>
  <si>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</si>
  <si>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</si>
  <si>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</si>
  <si>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</si>
  <si>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</si>
  <si>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</si>
  <si>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</si>
  <si>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</si>
  <si>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</si>
  <si>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</si>
  <si>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</si>
  <si>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</si>
  <si>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</si>
  <si>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</si>
  <si>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</si>
  <si>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</si>
  <si>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</si>
  <si>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</si>
  <si>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</si>
  <si>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</si>
  <si>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</si>
  <si>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</si>
  <si>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</si>
  <si>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</si>
  <si>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</si>
  <si>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</si>
  <si>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</si>
  <si>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</si>
  <si>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</si>
  <si>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</si>
  <si>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</si>
  <si>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</si>
  <si>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</si>
  <si>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</si>
  <si>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</si>
  <si>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</si>
  <si>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</si>
  <si>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</si>
  <si>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</si>
  <si>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</si>
  <si>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</si>
  <si>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</si>
  <si>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</si>
  <si>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</si>
  <si>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</si>
  <si>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</si>
  <si>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</si>
  <si>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</si>
  <si>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</si>
  <si>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</si>
  <si>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</si>
  <si>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</si>
  <si>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</si>
  <si>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</si>
  <si>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</si>
  <si>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</si>
  <si>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</si>
  <si>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</si>
  <si>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</si>
  <si>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</si>
  <si>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</si>
  <si>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</si>
  <si>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</si>
  <si>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</si>
  <si>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</si>
  <si>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</si>
  <si>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</si>
  <si>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</si>
  <si>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</si>
  <si>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</si>
  <si>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</si>
  <si>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</si>
  <si>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</si>
  <si>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</si>
  <si>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</si>
  <si>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</si>
  <si>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</si>
  <si>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</si>
  <si>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</si>
  <si>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</si>
  <si>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</si>
  <si>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</si>
  <si>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</si>
  <si>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</si>
  <si>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</si>
  <si>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</si>
  <si>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</si>
  <si>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</si>
  <si>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</si>
  <si>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</si>
  <si>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</si>
  <si>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</si>
  <si>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</si>
  <si>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</si>
  <si>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</si>
  <si>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</si>
  <si>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</si>
  <si>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</si>
  <si>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</si>
  <si>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</si>
  <si>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</si>
  <si>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</si>
  <si>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</si>
  <si>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</si>
  <si>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</si>
  <si>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</si>
  <si>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</si>
  <si>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</si>
  <si>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</si>
  <si>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</si>
  <si>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</si>
  <si>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</si>
  <si>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</si>
  <si>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</si>
  <si>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</si>
  <si>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</si>
  <si>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</si>
  <si>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</si>
  <si>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</si>
  <si>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</si>
  <si>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</si>
  <si>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</si>
  <si>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</si>
  <si>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</si>
  <si>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</si>
  <si>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</si>
  <si>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</si>
  <si>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</si>
  <si>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</si>
  <si>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</si>
  <si>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</si>
  <si>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</si>
  <si>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</si>
  <si>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</si>
  <si>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</si>
  <si>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</si>
  <si>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</si>
  <si>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</si>
  <si>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</si>
  <si>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</si>
  <si>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</si>
  <si>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</si>
  <si>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</si>
  <si>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</si>
  <si>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</si>
  <si>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</si>
  <si>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</si>
  <si>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</si>
  <si>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</si>
  <si>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</si>
  <si>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</si>
  <si>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</si>
  <si>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</si>
  <si>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</si>
  <si>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</si>
  <si>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</si>
  <si>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</si>
  <si>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</si>
  <si>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</si>
  <si>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</si>
  <si>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</si>
  <si>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</si>
  <si>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</si>
  <si>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</si>
  <si>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</si>
  <si>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</si>
  <si>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</si>
  <si>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</si>
  <si>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</si>
  <si>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</si>
  <si>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</si>
  <si>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</si>
  <si>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</si>
  <si>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</si>
  <si>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</si>
  <si>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</si>
  <si>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</si>
  <si>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</si>
  <si>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</si>
  <si>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</si>
  <si>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</si>
  <si>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</si>
  <si>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</si>
  <si>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</si>
  <si>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</si>
  <si>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</si>
  <si>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</si>
  <si>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</si>
  <si>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</si>
  <si>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</si>
  <si>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</si>
  <si>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</si>
  <si>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</si>
  <si>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</si>
  <si>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</si>
  <si>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</si>
  <si>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</si>
  <si>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</si>
  <si>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</si>
  <si>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</si>
  <si>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</si>
  <si>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</si>
  <si>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</si>
  <si>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</si>
  <si>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</si>
  <si>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</si>
  <si>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</si>
  <si>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</si>
  <si>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</si>
  <si>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</si>
  <si>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</si>
  <si>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</si>
  <si>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</si>
  <si>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</si>
  <si>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</si>
  <si>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</si>
  <si>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</si>
  <si>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</si>
  <si>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</si>
  <si>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</si>
  <si>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</si>
  <si>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</si>
  <si>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</si>
  <si>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</si>
  <si>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</si>
  <si>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</si>
  <si>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</si>
  <si>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</si>
  <si>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</si>
  <si>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</si>
  <si>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</si>
  <si>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</si>
  <si>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</si>
  <si>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</si>
  <si>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</si>
  <si>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</si>
  <si>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</si>
  <si>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</si>
  <si>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</si>
  <si>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</si>
  <si>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</si>
  <si>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</si>
  <si>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</si>
  <si>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</si>
  <si>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</si>
  <si>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</si>
  <si>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</si>
  <si>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</si>
  <si>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</si>
  <si>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</si>
  <si>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</si>
  <si>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</si>
  <si>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</si>
  <si>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</si>
  <si>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</si>
  <si>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</si>
  <si>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</si>
  <si>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</si>
  <si>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</si>
  <si>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</si>
  <si>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</si>
  <si>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</si>
  <si>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</si>
  <si>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</si>
  <si>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</si>
  <si>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</si>
  <si>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</si>
  <si>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</si>
  <si>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</si>
  <si>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</si>
  <si>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</si>
  <si>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</si>
  <si>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</si>
  <si>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</si>
  <si>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</si>
  <si>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</si>
  <si>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</si>
  <si>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</si>
  <si>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</si>
  <si>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</si>
  <si>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</si>
  <si>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</si>
  <si>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</si>
  <si>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</si>
  <si>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</si>
  <si>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</si>
  <si>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</si>
  <si>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</si>
  <si>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</si>
  <si>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</si>
  <si>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</si>
  <si>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</si>
  <si>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</si>
  <si>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</si>
  <si>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</si>
  <si>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</si>
  <si>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</si>
  <si>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</si>
  <si>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</si>
  <si>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</si>
  <si>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</si>
  <si>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</si>
  <si>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</si>
  <si>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</si>
  <si>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</si>
  <si>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</si>
  <si>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</si>
  <si>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</si>
  <si>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</si>
  <si>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</si>
  <si>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</si>
  <si>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</si>
  <si>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</si>
  <si>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</si>
  <si>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</si>
  <si>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</si>
  <si>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</si>
  <si>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</si>
  <si>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</si>
  <si>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</si>
  <si>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</si>
  <si>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</si>
  <si>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</si>
  <si>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</si>
  <si>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</si>
  <si>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</si>
  <si>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</si>
  <si>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</si>
  <si>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</si>
  <si>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</si>
  <si>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</si>
  <si>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</si>
  <si>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</si>
  <si>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</si>
  <si>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</si>
  <si>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</si>
  <si>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</si>
  <si>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</si>
  <si>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</si>
  <si>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</si>
  <si>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</si>
  <si>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</si>
  <si>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</si>
  <si>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</si>
  <si>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</si>
  <si>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</si>
  <si>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</si>
  <si>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</si>
  <si>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</si>
  <si>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</si>
  <si>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</si>
  <si>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</si>
  <si>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</si>
  <si>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</si>
  <si>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</si>
  <si>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</si>
  <si>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</si>
  <si>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</si>
  <si>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</si>
  <si>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</si>
  <si>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</si>
  <si>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</si>
  <si>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</si>
  <si>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</si>
  <si>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</si>
  <si>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</si>
  <si>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</si>
  <si>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</si>
  <si>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</si>
  <si>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</si>
  <si>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</si>
  <si>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</si>
  <si>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</si>
  <si>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</si>
  <si>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</si>
  <si>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</si>
  <si>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</si>
  <si>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</si>
  <si>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</si>
  <si>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</si>
  <si>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</si>
  <si>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</si>
  <si>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</si>
  <si>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</si>
  <si>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</si>
  <si>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</si>
  <si>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</si>
  <si>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</si>
  <si>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</si>
  <si>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</si>
  <si>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</si>
  <si>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</si>
  <si>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</si>
  <si>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</si>
  <si>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</si>
  <si>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</si>
  <si>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</si>
  <si>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</si>
  <si>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</si>
  <si>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</si>
  <si>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</si>
  <si>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</si>
  <si>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</si>
  <si>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</si>
  <si>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</si>
  <si>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</si>
  <si>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</si>
  <si>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</si>
  <si>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</si>
  <si>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</si>
  <si>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</si>
  <si>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</si>
  <si>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</si>
  <si>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</si>
  <si>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</si>
  <si>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</si>
  <si>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</si>
  <si>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</si>
  <si>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</si>
  <si>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</si>
  <si>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</si>
  <si>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</si>
  <si>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</si>
  <si>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</si>
  <si>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</si>
  <si>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</si>
  <si>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</si>
  <si>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</si>
  <si>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</si>
  <si>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</si>
  <si>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</si>
  <si>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</si>
  <si>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</si>
  <si>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</si>
  <si>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</si>
  <si>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</si>
  <si>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</si>
  <si>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</si>
  <si>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</si>
  <si>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</si>
  <si>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</si>
  <si>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</si>
  <si>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</si>
  <si>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</si>
  <si>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</si>
  <si>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</si>
  <si>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</si>
  <si>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</si>
  <si>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</si>
  <si>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</si>
  <si>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</si>
  <si>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</si>
  <si>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</si>
  <si>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</si>
  <si>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</si>
  <si>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</si>
  <si>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</si>
  <si>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</si>
  <si>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</si>
  <si>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</si>
  <si>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</si>
  <si>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</si>
  <si>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</si>
  <si>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</si>
  <si>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</si>
  <si>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</si>
  <si>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</si>
  <si>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</si>
  <si>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</si>
  <si>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</si>
  <si>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</si>
  <si>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</si>
  <si>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</si>
  <si>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</si>
  <si>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</si>
  <si>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</si>
  <si>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</si>
  <si>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</si>
  <si>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</si>
  <si>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</si>
  <si>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</si>
  <si>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</si>
  <si>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</si>
  <si>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</si>
  <si>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</si>
  <si>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</si>
  <si>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</si>
  <si>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</si>
  <si>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</si>
  <si>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</si>
  <si>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</si>
  <si>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</si>
  <si>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</si>
  <si>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</si>
  <si>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</si>
  <si>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</si>
  <si>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</si>
  <si>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</si>
  <si>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</si>
  <si>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</si>
  <si>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</si>
  <si>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</si>
  <si>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</si>
  <si>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</si>
  <si>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</si>
  <si>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</si>
  <si>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</si>
  <si>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</si>
  <si>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</si>
  <si>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</si>
  <si>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</si>
  <si>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</si>
  <si>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</si>
  <si>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</si>
  <si>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</si>
  <si>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</si>
  <si>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</si>
  <si>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</si>
  <si>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</si>
  <si>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</si>
  <si>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</si>
  <si>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</si>
  <si>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</si>
  <si>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</si>
  <si>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</si>
  <si>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</si>
  <si>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</si>
  <si>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</si>
  <si>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</si>
  <si>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</si>
  <si>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</si>
  <si>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</si>
  <si>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</si>
  <si>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</si>
  <si>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</si>
  <si>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</si>
  <si>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</si>
  <si>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</si>
  <si>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</si>
  <si>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</si>
  <si>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</si>
  <si>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</si>
  <si>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</si>
  <si>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</si>
  <si>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</si>
  <si>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</si>
  <si>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</si>
  <si>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</si>
  <si>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</si>
  <si>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</si>
  <si>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</si>
  <si>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</si>
  <si>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</si>
  <si>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</si>
  <si>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</si>
  <si>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</si>
  <si>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</si>
  <si>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</si>
  <si>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</si>
  <si>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</si>
  <si>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</si>
  <si>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</si>
  <si>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</si>
  <si>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</si>
  <si>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</si>
  <si>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</si>
  <si>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</si>
  <si>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</si>
  <si>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</si>
  <si>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</si>
  <si>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</si>
  <si>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</si>
  <si>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</si>
  <si>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</si>
  <si>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</si>
  <si>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</si>
  <si>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</si>
  <si>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</si>
  <si>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</si>
  <si>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</si>
  <si>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</si>
  <si>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</si>
  <si>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</si>
  <si>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</si>
  <si>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</si>
  <si>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</si>
  <si>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</si>
  <si>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</si>
  <si>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</si>
  <si>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</si>
  <si>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</si>
  <si>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</si>
  <si>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</si>
  <si>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</si>
  <si>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</si>
  <si>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</si>
  <si>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</si>
  <si>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</si>
  <si>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</si>
  <si>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</si>
  <si>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</si>
  <si>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</si>
  <si>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</si>
  <si>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</si>
  <si>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</si>
  <si>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</si>
  <si>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</si>
  <si>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</si>
  <si>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</si>
  <si>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</si>
  <si>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</si>
  <si>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</si>
  <si>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</si>
  <si>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</si>
  <si>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</si>
  <si>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</si>
  <si>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</si>
  <si>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</si>
  <si>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</si>
  <si>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</si>
  <si>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</si>
  <si>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</si>
  <si>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</si>
  <si>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</si>
  <si>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</si>
  <si>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</si>
  <si>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</si>
  <si>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</si>
  <si>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</si>
  <si>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</si>
  <si>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</si>
  <si>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</si>
  <si>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</si>
  <si>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</si>
  <si>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</si>
  <si>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</si>
  <si>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</si>
  <si>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</si>
  <si>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</si>
  <si>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</si>
  <si>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</si>
  <si>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</si>
  <si>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</si>
  <si>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</si>
  <si>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</si>
  <si>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</si>
  <si>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</si>
  <si>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</si>
  <si>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</si>
  <si>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</si>
  <si>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</si>
  <si>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</si>
  <si>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</si>
  <si>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</si>
  <si>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</si>
  <si>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</si>
  <si>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</si>
  <si>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</si>
  <si>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</si>
  <si>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</si>
  <si>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</si>
  <si>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</si>
  <si>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</si>
  <si>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</si>
  <si>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</si>
  <si>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</si>
  <si>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</si>
  <si>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</si>
  <si>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</si>
  <si>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</si>
  <si>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</si>
  <si>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</si>
  <si>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</si>
  <si>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</si>
  <si>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</si>
  <si>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</si>
  <si>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</si>
  <si>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</si>
  <si>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</si>
  <si>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</si>
  <si>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</si>
  <si>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</si>
  <si>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</si>
  <si>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</si>
  <si>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</si>
  <si>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</si>
  <si>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</si>
  <si>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</si>
  <si>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</si>
  <si>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</si>
  <si>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</si>
  <si>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</si>
  <si>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</si>
  <si>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</si>
  <si>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</si>
  <si>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</si>
  <si>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</si>
  <si>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</si>
  <si>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</si>
  <si>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</si>
  <si>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</si>
  <si>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</si>
  <si>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</si>
  <si>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</si>
  <si>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</si>
  <si>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</si>
  <si>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</si>
  <si>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</si>
  <si>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</si>
  <si>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</si>
  <si>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</si>
  <si>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</si>
  <si>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</si>
  <si>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</si>
  <si>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</si>
  <si>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</si>
  <si>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</si>
  <si>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</si>
  <si>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</si>
  <si>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</si>
  <si>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</si>
  <si>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</si>
  <si>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</si>
  <si>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</si>
  <si>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</si>
  <si>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</si>
  <si>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</si>
  <si>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</si>
  <si>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</si>
  <si>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</si>
  <si>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</si>
  <si>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</si>
  <si>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</si>
  <si>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</si>
  <si>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</si>
  <si>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</si>
  <si>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</si>
  <si>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</si>
  <si>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</si>
  <si>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</si>
  <si>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</si>
  <si>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</si>
  <si>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</si>
  <si>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</si>
  <si>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</si>
  <si>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</si>
  <si>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</si>
  <si>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</si>
  <si>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</si>
  <si>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</si>
  <si>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</si>
  <si>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</si>
  <si>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</si>
  <si>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</si>
  <si>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</si>
  <si>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</si>
  <si>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</si>
  <si>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</si>
  <si>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</si>
  <si>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</si>
  <si>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</si>
  <si>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</si>
  <si>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</si>
  <si>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</si>
  <si>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</si>
  <si>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</si>
  <si>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</si>
  <si>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</si>
  <si>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</si>
  <si>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</si>
  <si>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</si>
  <si>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</si>
  <si>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</si>
  <si>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</si>
  <si>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</si>
  <si>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</si>
  <si>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</si>
  <si>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</si>
  <si>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</si>
  <si>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</si>
  <si>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</si>
  <si>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</si>
  <si>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</si>
  <si>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</si>
  <si>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</si>
  <si>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</si>
  <si>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</si>
  <si>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</si>
  <si>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</si>
  <si>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</si>
  <si>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</si>
  <si>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</si>
  <si>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</si>
  <si>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</si>
  <si>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</si>
  <si>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</si>
  <si>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</si>
  <si>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</si>
  <si>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</si>
  <si>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</si>
  <si>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</si>
  <si>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</si>
  <si>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</si>
  <si>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</si>
  <si>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</si>
  <si>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</si>
  <si>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</si>
  <si>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</si>
  <si>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</si>
  <si>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</si>
  <si>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</si>
  <si>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</si>
  <si>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</si>
  <si>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</si>
  <si>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</si>
  <si>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</si>
  <si>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</si>
  <si>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</si>
  <si>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</si>
  <si>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</si>
  <si>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</si>
  <si>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</si>
  <si>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</si>
  <si>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</si>
  <si>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</si>
  <si>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</si>
  <si>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</si>
  <si>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</si>
  <si>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</si>
  <si>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</si>
  <si>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</si>
  <si>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</si>
  <si>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</si>
  <si>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</si>
  <si>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</si>
  <si>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</si>
  <si>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</si>
  <si>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</si>
  <si>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</si>
  <si>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</si>
  <si>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</si>
  <si>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</si>
  <si>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</si>
  <si>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</si>
  <si>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</si>
  <si>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</si>
  <si>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</si>
  <si>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</si>
  <si>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</si>
  <si>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</si>
  <si>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</si>
  <si>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</si>
  <si>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</si>
  <si>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</si>
  <si>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</si>
  <si>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</si>
  <si>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</si>
  <si>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</si>
  <si>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</si>
  <si>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</si>
  <si>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</si>
  <si>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</si>
  <si>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</si>
  <si>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</si>
  <si>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</si>
  <si>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</si>
  <si>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</si>
  <si>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</si>
  <si>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</si>
  <si>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</si>
  <si>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</si>
  <si>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</si>
  <si>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</si>
  <si>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</si>
  <si>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</si>
  <si>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</si>
  <si>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</si>
  <si>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</si>
  <si>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</si>
  <si>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</si>
  <si>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</si>
  <si>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</si>
  <si>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</si>
  <si>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</si>
  <si>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</si>
  <si>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</si>
  <si>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</si>
  <si>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</si>
  <si>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</si>
  <si>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</si>
  <si>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</si>
  <si>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</si>
  <si>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</si>
  <si>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</si>
  <si>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</si>
  <si>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</si>
  <si>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</si>
  <si>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</si>
  <si>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</si>
  <si>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</si>
  <si>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</si>
  <si>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</si>
  <si>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</si>
  <si>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</si>
  <si>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</si>
  <si>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</si>
  <si>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</si>
  <si>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</si>
  <si>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</si>
  <si>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</si>
  <si>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</si>
  <si>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</si>
  <si>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</si>
  <si>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</si>
  <si>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</si>
  <si>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</si>
  <si>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</si>
  <si>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</si>
  <si>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</si>
  <si>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</si>
  <si>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</si>
  <si>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</si>
  <si>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</si>
  <si>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</si>
  <si>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</si>
  <si>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</si>
  <si>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</si>
  <si>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</si>
  <si>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</si>
  <si>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</si>
  <si>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</si>
  <si>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</si>
  <si>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</si>
  <si>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</si>
  <si>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</si>
  <si>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</si>
  <si>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</si>
  <si>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</si>
  <si>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</si>
  <si>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</si>
  <si>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</si>
  <si>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</si>
  <si>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</si>
  <si>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</si>
  <si>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</si>
  <si>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</si>
  <si>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</si>
  <si>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</si>
  <si>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</si>
  <si>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</si>
  <si>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</si>
  <si>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</si>
  <si>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</si>
  <si>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</si>
  <si>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</si>
  <si>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</si>
  <si>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</si>
  <si>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</si>
  <si>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</si>
  <si>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</si>
  <si>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</si>
  <si>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</si>
  <si>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</si>
  <si>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</si>
  <si>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</si>
  <si>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</si>
  <si>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</si>
  <si>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</si>
  <si>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</si>
  <si>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</si>
  <si>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</si>
  <si>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</si>
  <si>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</si>
  <si>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</si>
  <si>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</si>
  <si>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</si>
  <si>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</si>
  <si>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</si>
  <si>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</si>
  <si>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</si>
  <si>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</si>
  <si>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</si>
  <si>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</si>
  <si>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</si>
  <si>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</si>
  <si>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</si>
  <si>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</si>
  <si>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</si>
  <si>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</si>
  <si>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</si>
  <si>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</si>
  <si>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</si>
  <si>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</si>
  <si>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</si>
  <si>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</si>
  <si>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</si>
  <si>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</si>
  <si>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</si>
  <si>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</si>
  <si>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</si>
  <si>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</si>
  <si>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</si>
  <si>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</si>
  <si>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</si>
  <si>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</si>
  <si>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</si>
  <si>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</si>
  <si>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</si>
  <si>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</si>
  <si>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</si>
  <si>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</si>
  <si>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</si>
  <si>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</si>
  <si>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</si>
  <si>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</si>
  <si>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</si>
  <si>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</si>
  <si>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</si>
  <si>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</si>
  <si>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</si>
  <si>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</si>
  <si>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</si>
  <si>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</si>
  <si>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</si>
  <si>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</si>
  <si>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</si>
  <si>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</si>
  <si>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</si>
  <si>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</si>
  <si>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</si>
  <si>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</si>
  <si>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</si>
  <si>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</si>
  <si>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</si>
  <si>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</si>
  <si>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</si>
  <si>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</si>
  <si>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</si>
  <si>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</si>
  <si>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</si>
  <si>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</si>
  <si>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</si>
  <si>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</si>
  <si>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</si>
  <si>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</si>
  <si>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</si>
  <si>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</si>
  <si>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</si>
  <si>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</si>
  <si>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</si>
  <si>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</si>
  <si>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</si>
  <si>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</si>
  <si>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</si>
  <si>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</si>
  <si>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</si>
  <si>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</si>
  <si>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</si>
  <si>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</si>
  <si>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</si>
  <si>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</si>
  <si>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</si>
  <si>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</si>
  <si>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</si>
  <si>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</si>
  <si>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</si>
  <si>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</si>
  <si>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</si>
  <si>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</si>
  <si>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</si>
  <si>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</si>
  <si>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</si>
  <si>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</si>
  <si>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</si>
  <si>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</si>
  <si>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</si>
  <si>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</si>
  <si>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</si>
  <si>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</si>
  <si>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</si>
  <si>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</si>
  <si>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</si>
  <si>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</si>
  <si>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</si>
  <si>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</si>
  <si>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</si>
  <si>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</si>
  <si>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</si>
  <si>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</si>
  <si>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</si>
  <si>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</si>
  <si>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</si>
  <si>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</si>
  <si>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</si>
  <si>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</si>
  <si>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</si>
  <si>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</si>
  <si>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</si>
  <si>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</si>
  <si>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</si>
  <si>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</si>
  <si>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</si>
  <si>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</si>
  <si>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</si>
  <si>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</si>
  <si>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</si>
  <si>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</si>
  <si>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</si>
  <si>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</si>
  <si>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</si>
  <si>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</si>
  <si>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</si>
  <si>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</si>
  <si>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</si>
  <si>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</si>
  <si>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</si>
  <si>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</si>
  <si>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</si>
  <si>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</si>
  <si>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</si>
  <si>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</si>
  <si>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</si>
  <si>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</si>
  <si>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</si>
  <si>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</si>
  <si>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</si>
  <si>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</si>
  <si>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</si>
  <si>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</si>
  <si>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</si>
  <si>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</si>
  <si>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</si>
  <si>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</si>
  <si>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</si>
  <si>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</si>
  <si>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</si>
  <si>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</si>
  <si>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</si>
  <si>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</si>
  <si>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</si>
  <si>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</si>
  <si>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</si>
  <si>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</si>
  <si>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</si>
  <si>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</si>
  <si>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</si>
  <si>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</si>
  <si>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</si>
  <si>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</si>
  <si>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</si>
  <si>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</si>
  <si>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</si>
  <si>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</si>
  <si>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</si>
  <si>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</si>
  <si>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</si>
  <si>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</si>
  <si>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</si>
  <si>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</si>
  <si>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</si>
  <si>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</si>
  <si>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</si>
  <si>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</si>
  <si>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</si>
  <si>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</si>
  <si>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</si>
  <si>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</si>
  <si>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</si>
  <si>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</si>
  <si>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</si>
  <si>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</si>
  <si>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</si>
  <si>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</si>
  <si>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</si>
  <si>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</si>
  <si>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</si>
  <si>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</si>
  <si>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</si>
  <si>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</si>
  <si>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</si>
  <si>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</si>
  <si>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</si>
  <si>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</si>
  <si>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</si>
  <si>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</si>
  <si>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</si>
  <si>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</si>
  <si>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</si>
  <si>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</si>
  <si>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</si>
  <si>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</si>
  <si>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</si>
  <si>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</si>
  <si>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</si>
  <si>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</si>
  <si>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</si>
  <si>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</si>
  <si>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</si>
  <si>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</si>
  <si>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</si>
  <si>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</si>
  <si>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</si>
  <si>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</si>
  <si>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</si>
  <si>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</si>
  <si>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</si>
  <si>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</si>
  <si>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</si>
  <si>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</si>
  <si>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</si>
  <si>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</si>
  <si>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</si>
  <si>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</si>
  <si>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</si>
  <si>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</si>
  <si>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</si>
  <si>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</si>
  <si>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</si>
  <si>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</si>
  <si>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</si>
  <si>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</si>
  <si>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</si>
  <si>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</si>
  <si>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</si>
  <si>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</si>
  <si>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</si>
  <si>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</si>
  <si>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</si>
  <si>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</si>
  <si>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</si>
  <si>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</si>
  <si>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</si>
  <si>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</si>
  <si>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</si>
  <si>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</si>
  <si>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</si>
  <si>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</si>
  <si>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</si>
  <si>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</si>
  <si>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</si>
  <si>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</si>
  <si>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</si>
  <si>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</si>
  <si>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</si>
  <si>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</si>
  <si>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</si>
  <si>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</si>
  <si>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</si>
  <si>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</si>
  <si>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</si>
  <si>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</si>
  <si>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</si>
  <si>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</si>
  <si>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</si>
  <si>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</si>
  <si>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</si>
  <si>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</si>
  <si>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</si>
  <si>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</si>
  <si>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</si>
  <si>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</si>
  <si>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</si>
  <si>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</si>
  <si>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</si>
  <si>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</si>
  <si>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</si>
  <si>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</si>
  <si>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</si>
  <si>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</si>
  <si>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</si>
  <si>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</si>
  <si>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</si>
  <si>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</si>
  <si>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</si>
  <si>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</si>
  <si>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</si>
  <si>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</si>
  <si>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</si>
  <si>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</si>
  <si>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</si>
  <si>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</si>
  <si>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</si>
  <si>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</si>
  <si>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</si>
  <si>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</si>
  <si>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</si>
  <si>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</si>
  <si>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</si>
  <si>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</si>
  <si>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</si>
  <si>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</si>
  <si>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</si>
  <si>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</si>
  <si>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</si>
  <si>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</si>
  <si>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</si>
  <si>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</si>
  <si>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</si>
  <si>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</si>
  <si>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</si>
  <si>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</si>
  <si>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</si>
  <si>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</si>
  <si>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</si>
  <si>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</si>
  <si>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</si>
  <si>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</si>
  <si>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</si>
  <si>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</si>
  <si>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</si>
  <si>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</si>
  <si>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</si>
  <si>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</si>
  <si>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</si>
  <si>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</si>
  <si>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</si>
  <si>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</si>
  <si>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</si>
  <si>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</si>
  <si>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</si>
  <si>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</si>
  <si>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</si>
  <si>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</si>
  <si>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</si>
  <si>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</si>
  <si>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</si>
  <si>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</si>
  <si>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</si>
  <si>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</si>
  <si>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</si>
  <si>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</si>
  <si>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</si>
  <si>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</si>
  <si>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</si>
  <si>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</si>
  <si>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</si>
  <si>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</si>
  <si>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</si>
  <si>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</si>
  <si>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</si>
  <si>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</si>
  <si>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</si>
  <si>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</si>
  <si>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</si>
  <si>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</si>
  <si>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</si>
  <si>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</si>
  <si>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</si>
  <si>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</si>
  <si>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</si>
  <si>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</si>
  <si>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</si>
  <si>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</si>
  <si>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</si>
  <si>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</si>
  <si>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</si>
  <si>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</si>
  <si>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</si>
  <si>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</si>
  <si>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</si>
  <si>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</si>
  <si>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</si>
  <si>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</si>
  <si>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</si>
  <si>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</si>
  <si>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</si>
  <si>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</si>
  <si>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</si>
  <si>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</si>
  <si>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</si>
  <si>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</si>
  <si>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</si>
  <si>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</si>
  <si>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</si>
  <si>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</si>
  <si>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</si>
  <si>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</si>
  <si>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</si>
  <si>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</si>
  <si>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</si>
  <si>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</si>
  <si>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</si>
  <si>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</si>
  <si>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</si>
  <si>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</si>
  <si>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</si>
  <si>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</si>
  <si>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</si>
  <si>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</si>
  <si>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</si>
  <si>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</si>
  <si>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</si>
  <si>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</si>
  <si>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</si>
  <si>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</si>
  <si>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</si>
  <si>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</si>
  <si>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</si>
  <si>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</si>
  <si>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</si>
  <si>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</si>
  <si>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</si>
  <si>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</si>
  <si>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</si>
  <si>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</si>
  <si>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</si>
  <si>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</si>
  <si>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</si>
  <si>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</si>
  <si>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</si>
  <si>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</si>
  <si>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</si>
  <si>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</si>
  <si>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</si>
  <si>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</si>
  <si>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</si>
  <si>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</si>
  <si>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</si>
  <si>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</si>
  <si>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</si>
  <si>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</si>
  <si>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</si>
  <si>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</si>
  <si>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</si>
  <si>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</si>
  <si>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</si>
  <si>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</si>
  <si>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</si>
  <si>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</si>
  <si>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</si>
  <si>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</si>
  <si>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</si>
  <si>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</si>
  <si>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</si>
  <si>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</si>
  <si>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</si>
  <si>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</si>
  <si>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</si>
  <si>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</si>
  <si>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</si>
  <si>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</si>
  <si>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</si>
  <si>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</si>
  <si>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</si>
  <si>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</si>
  <si>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</si>
  <si>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</si>
  <si>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</si>
  <si>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</si>
  <si>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</si>
  <si>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</si>
  <si>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</si>
  <si>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</si>
  <si>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</si>
  <si>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</si>
  <si>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</si>
  <si>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</si>
  <si>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</si>
  <si>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</si>
  <si>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</si>
  <si>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</si>
  <si>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</si>
  <si>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</si>
  <si>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</si>
  <si>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</si>
  <si>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</si>
  <si>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</si>
  <si>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</si>
  <si>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</si>
  <si>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</si>
  <si>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</si>
  <si>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</si>
  <si>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</si>
  <si>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</si>
  <si>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</si>
  <si>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</si>
  <si>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</si>
  <si>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</si>
  <si>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</si>
  <si>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</si>
  <si>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</si>
  <si>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</si>
  <si>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</si>
  <si>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</si>
  <si>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</si>
  <si>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</si>
  <si>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</si>
  <si>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</si>
  <si>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</si>
  <si>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</si>
  <si>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</si>
  <si>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</si>
  <si>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</si>
  <si>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</si>
  <si>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</si>
  <si>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</si>
  <si>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</si>
  <si>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</si>
  <si>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</si>
  <si>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</si>
  <si>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</si>
  <si>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</si>
  <si>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</si>
  <si>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</si>
  <si>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</si>
  <si>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</si>
  <si>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</si>
  <si>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</si>
  <si>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</si>
  <si>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</si>
  <si>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</si>
  <si>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</si>
  <si>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</si>
  <si>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</si>
  <si>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</si>
  <si>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</si>
  <si>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</si>
  <si>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</si>
  <si>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</si>
  <si>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</si>
  <si>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</si>
  <si>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</si>
  <si>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</si>
  <si>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</si>
  <si>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</si>
  <si>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</si>
  <si>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</si>
  <si>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</si>
  <si>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</si>
  <si>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</si>
  <si>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</si>
  <si>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</si>
  <si>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</si>
  <si>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</si>
  <si>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</si>
  <si>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</si>
  <si>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</si>
  <si>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</si>
  <si>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</si>
  <si>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</si>
  <si>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</si>
  <si>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</si>
  <si>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</si>
  <si>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</si>
  <si>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</si>
  <si>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</si>
  <si>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</si>
  <si>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</si>
  <si>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</si>
  <si>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</si>
  <si>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</si>
  <si>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</si>
  <si>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</si>
  <si>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</si>
  <si>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</si>
  <si>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</si>
  <si>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</si>
  <si>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</si>
  <si>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</si>
  <si>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</si>
  <si>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</si>
  <si>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</si>
  <si>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</si>
  <si>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</si>
  <si>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</si>
  <si>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</si>
  <si>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</si>
  <si>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</si>
  <si>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</si>
  <si>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</si>
  <si>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</si>
  <si>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</si>
  <si>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</si>
  <si>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</si>
  <si>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</si>
  <si>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</si>
  <si>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</si>
  <si>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</si>
  <si>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</si>
  <si>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</si>
  <si>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</si>
  <si>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</si>
  <si>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</si>
  <si>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</si>
  <si>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</si>
  <si>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</si>
  <si>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</si>
  <si>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</si>
  <si>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</si>
  <si>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</si>
  <si>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</si>
  <si>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</si>
  <si>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</si>
  <si>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</si>
  <si>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</si>
  <si>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</si>
  <si>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</si>
  <si>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</si>
  <si>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</si>
  <si>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</si>
  <si>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</si>
  <si>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</si>
  <si>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</si>
  <si>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</si>
  <si>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</si>
  <si>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</si>
  <si>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</si>
  <si>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</si>
  <si>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</si>
  <si>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</si>
  <si>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</si>
  <si>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</si>
  <si>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</si>
  <si>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</si>
  <si>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</si>
  <si>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</si>
  <si>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</si>
  <si>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</si>
  <si>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</si>
  <si>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</si>
  <si>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</si>
  <si>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</si>
  <si>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</si>
  <si>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</si>
  <si>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</si>
  <si>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</si>
  <si>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</si>
  <si>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</si>
  <si>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</si>
  <si>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</si>
  <si>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</si>
  <si>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</si>
  <si>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</si>
  <si>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</si>
  <si>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</si>
  <si>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</si>
  <si>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</si>
  <si>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</si>
  <si>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</si>
  <si>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</si>
  <si>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</si>
  <si>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</si>
  <si>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</si>
  <si>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</si>
  <si>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</si>
  <si>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</si>
  <si>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</si>
  <si>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</si>
  <si>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</si>
  <si>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</si>
  <si>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</si>
  <si>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</si>
  <si>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</si>
  <si>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</si>
  <si>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</si>
  <si>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</si>
  <si>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</si>
  <si>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</si>
  <si>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</si>
  <si>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</si>
  <si>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</si>
  <si>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</si>
  <si>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</si>
  <si>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</si>
  <si>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</si>
  <si>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</si>
  <si>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</si>
  <si>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</si>
  <si>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</si>
  <si>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</si>
  <si>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</si>
  <si>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</si>
  <si>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</si>
  <si>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</si>
  <si>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</si>
  <si>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</si>
  <si>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</si>
  <si>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</si>
  <si>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</si>
  <si>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</si>
  <si>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</si>
  <si>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</si>
  <si>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</si>
  <si>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</si>
  <si>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</si>
  <si>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</si>
  <si>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</si>
  <si>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</si>
  <si>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</si>
  <si>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</si>
  <si>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</si>
  <si>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</si>
  <si>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</si>
  <si>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</si>
  <si>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</si>
  <si>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</si>
  <si>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</si>
  <si>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</si>
  <si>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</si>
  <si>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</si>
  <si>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</si>
  <si>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</si>
  <si>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</si>
  <si>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</si>
  <si>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</si>
  <si>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</si>
  <si>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</si>
  <si>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</si>
  <si>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</si>
  <si>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</si>
  <si>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</si>
  <si>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</si>
  <si>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</si>
  <si>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</si>
  <si>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</si>
  <si>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</si>
  <si>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</si>
  <si>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</si>
  <si>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</si>
  <si>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</si>
  <si>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</si>
  <si>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</si>
  <si>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</si>
  <si>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</si>
  <si>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</si>
  <si>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</si>
  <si>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</si>
  <si>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</si>
  <si>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</si>
  <si>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</si>
  <si>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</si>
  <si>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</si>
  <si>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</si>
  <si>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</si>
  <si>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</si>
  <si>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</si>
  <si>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</si>
  <si>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</si>
  <si>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</si>
  <si>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</si>
  <si>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</si>
  <si>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</si>
  <si>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</si>
  <si>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</si>
  <si>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</si>
  <si>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</si>
  <si>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</si>
  <si>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</si>
  <si>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</si>
  <si>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</si>
  <si>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</si>
  <si>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</si>
  <si>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</si>
  <si>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</si>
  <si>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</si>
  <si>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</si>
  <si>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</si>
  <si>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</si>
  <si>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</si>
  <si>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</si>
  <si>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</si>
  <si>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</si>
  <si>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</si>
  <si>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</si>
  <si>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</si>
  <si>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</si>
  <si>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</si>
  <si>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</si>
  <si>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</si>
  <si>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</si>
  <si>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</si>
  <si>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</si>
  <si>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</si>
  <si>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</si>
  <si>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</si>
  <si>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</si>
  <si>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</si>
  <si>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</si>
  <si>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</si>
  <si>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</si>
  <si>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</si>
  <si>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</si>
  <si>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</si>
  <si>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</si>
  <si>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</si>
  <si>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</si>
  <si>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</si>
  <si>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</si>
  <si>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</si>
  <si>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</si>
  <si>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</si>
  <si>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</si>
  <si>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</si>
  <si>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</si>
  <si>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</si>
  <si>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</si>
  <si>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</si>
  <si>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</si>
  <si>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</si>
  <si>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</si>
  <si>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</si>
  <si>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</si>
  <si>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</si>
  <si>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</si>
  <si>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</si>
  <si>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</si>
  <si>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</si>
  <si>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</si>
  <si>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</si>
  <si>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</si>
  <si>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</si>
  <si>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</si>
  <si>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</si>
  <si>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</si>
  <si>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</si>
  <si>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</si>
  <si>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</si>
  <si>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</si>
  <si>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</si>
  <si>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</si>
  <si>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</si>
  <si>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</si>
  <si>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</si>
  <si>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</si>
  <si>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</si>
  <si>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</si>
  <si>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</si>
  <si>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</si>
  <si>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</si>
  <si>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</si>
  <si>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</si>
  <si>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</si>
  <si>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</si>
  <si>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</si>
  <si>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</si>
  <si>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</si>
  <si>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</si>
  <si>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</si>
  <si>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</si>
  <si>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</si>
  <si>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</si>
  <si>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</si>
  <si>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</si>
  <si>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</si>
  <si>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</si>
  <si>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</si>
  <si>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</si>
  <si>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</si>
  <si>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</si>
  <si>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</si>
  <si>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</si>
  <si>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</si>
  <si>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</si>
  <si>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</si>
  <si>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</si>
  <si>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</si>
  <si>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</si>
  <si>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</si>
  <si>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</si>
  <si>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</si>
  <si>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</si>
  <si>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</si>
  <si>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</si>
  <si>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</si>
  <si>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</si>
  <si>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</si>
  <si>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</si>
  <si>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</si>
  <si>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</si>
  <si>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</si>
  <si>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</si>
  <si>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</si>
  <si>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</si>
  <si>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</si>
  <si>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</si>
  <si>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</si>
  <si>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</si>
  <si>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</si>
  <si>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</si>
  <si>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</si>
  <si>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</si>
  <si>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</si>
  <si>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</si>
  <si>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</si>
  <si>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</si>
  <si>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</si>
  <si>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</si>
  <si>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</si>
  <si>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</si>
  <si>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</si>
  <si>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</si>
  <si>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</si>
  <si>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</si>
  <si>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</si>
  <si>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</si>
  <si>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</si>
  <si>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</si>
  <si>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</si>
  <si>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</si>
  <si>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</si>
  <si>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</si>
  <si>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</si>
  <si>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</si>
  <si>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</si>
  <si>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</si>
  <si>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</si>
  <si>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</si>
  <si>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</si>
  <si>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</si>
  <si>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</si>
  <si>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</si>
  <si>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</si>
  <si>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</si>
  <si>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</si>
  <si>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</si>
  <si>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</si>
  <si>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</si>
  <si>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</si>
  <si>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</si>
  <si>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</si>
  <si>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</si>
  <si>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</si>
  <si>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</si>
  <si>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</si>
  <si>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</si>
  <si>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</si>
  <si>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</si>
  <si>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</si>
  <si>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</si>
  <si>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</si>
  <si>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</si>
  <si>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</si>
  <si>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</si>
  <si>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</si>
  <si>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</si>
  <si>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</si>
  <si>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</si>
  <si>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</si>
  <si>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</si>
  <si>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</si>
  <si>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</si>
  <si>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</si>
  <si>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</si>
  <si>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</si>
  <si>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</si>
  <si>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</si>
  <si>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</si>
  <si>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</si>
  <si>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</si>
  <si>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</si>
  <si>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</si>
  <si>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</si>
  <si>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</si>
  <si>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</si>
  <si>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</si>
  <si>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</si>
  <si>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</si>
  <si>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</si>
  <si>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</si>
  <si>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</si>
  <si>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</si>
  <si>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</si>
  <si>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</si>
  <si>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</si>
  <si>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</si>
  <si>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</si>
  <si>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</si>
  <si>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</si>
  <si>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</si>
  <si>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</si>
  <si>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</si>
  <si>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</si>
  <si>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</si>
  <si>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</si>
  <si>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</si>
  <si>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</si>
  <si>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</si>
  <si>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</si>
  <si>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</si>
  <si>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</si>
  <si>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</si>
  <si>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</si>
  <si>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</si>
  <si>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</si>
  <si>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</si>
  <si>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</si>
  <si>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</si>
  <si>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</si>
  <si>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</si>
  <si>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</si>
  <si>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</si>
  <si>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</si>
  <si>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</si>
  <si>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</si>
  <si>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</si>
  <si>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</si>
  <si>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</si>
  <si>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</si>
  <si>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</si>
  <si>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</si>
  <si>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</si>
  <si>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</si>
  <si>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</si>
  <si>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</si>
  <si>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</si>
  <si>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</si>
  <si>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</si>
  <si>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</si>
  <si>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</si>
  <si>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</si>
  <si>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</si>
  <si>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</si>
  <si>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</si>
  <si>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</si>
  <si>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</si>
  <si>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</si>
  <si>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</si>
  <si>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</si>
  <si>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</si>
  <si>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</si>
  <si>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</si>
  <si>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</si>
  <si>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</si>
  <si>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</si>
  <si>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</si>
  <si>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</si>
  <si>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</si>
  <si>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</si>
  <si>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</si>
  <si>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</si>
  <si>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</si>
  <si>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</si>
  <si>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</si>
  <si>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</si>
  <si>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</si>
  <si>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</si>
  <si>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</si>
  <si>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</si>
  <si>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</si>
  <si>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</si>
  <si>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</si>
  <si>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</si>
  <si>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</si>
  <si>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</si>
  <si>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</si>
  <si>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</si>
  <si>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</si>
  <si>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</si>
  <si>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</si>
  <si>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</si>
  <si>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</si>
  <si>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</si>
  <si>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</si>
  <si>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</si>
  <si>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</si>
  <si>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</si>
  <si>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</si>
  <si>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</si>
  <si>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</si>
  <si>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</si>
  <si>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</si>
  <si>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</si>
  <si>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</si>
  <si>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</si>
  <si>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</si>
  <si>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</si>
  <si>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</si>
  <si>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</si>
  <si>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</si>
  <si>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</si>
  <si>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</si>
  <si>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</si>
  <si>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</si>
  <si>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</si>
  <si>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</si>
  <si>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</si>
  <si>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</si>
  <si>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</si>
  <si>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</si>
  <si>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</si>
  <si>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</si>
  <si>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</si>
  <si>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</si>
  <si>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</si>
  <si>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</si>
  <si>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</si>
  <si>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</si>
  <si>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</si>
  <si>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</si>
  <si>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</si>
  <si>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</si>
  <si>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</si>
  <si>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</si>
  <si>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</si>
  <si>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</si>
  <si>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</si>
  <si>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</si>
  <si>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</si>
  <si>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</si>
  <si>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</si>
  <si>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</si>
  <si>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</si>
  <si>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</si>
  <si>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</si>
  <si>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</si>
  <si>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</si>
  <si>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</si>
  <si>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</si>
  <si>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</si>
  <si>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</si>
  <si>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</si>
  <si>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</si>
  <si>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</si>
  <si>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</si>
  <si>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</si>
  <si>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</si>
  <si>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</si>
  <si>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</si>
  <si>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</si>
  <si>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</si>
  <si>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</si>
  <si>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</si>
  <si>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</si>
  <si>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</si>
  <si>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</si>
  <si>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</si>
  <si>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</si>
  <si>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</si>
  <si>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</si>
  <si>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</si>
  <si>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</si>
  <si>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</si>
  <si>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</si>
  <si>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</si>
  <si>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</si>
  <si>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</si>
  <si>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</si>
  <si>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</si>
  <si>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</si>
  <si>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</si>
  <si>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</si>
  <si>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</si>
  <si>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</si>
  <si>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</si>
  <si>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</si>
  <si>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</si>
  <si>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</si>
  <si>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</si>
  <si>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</si>
  <si>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</si>
  <si>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</si>
  <si>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</si>
  <si>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</si>
  <si>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</si>
  <si>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</si>
  <si>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</si>
  <si>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</si>
  <si>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</si>
  <si>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</si>
  <si>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</si>
  <si>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</si>
  <si>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</si>
  <si>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</si>
  <si>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</si>
  <si>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</si>
  <si>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</si>
  <si>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</si>
  <si>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</si>
  <si>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</si>
  <si>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</si>
  <si>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</si>
  <si>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</si>
  <si>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</si>
  <si>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</si>
  <si>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</si>
  <si>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</si>
  <si>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</si>
  <si>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</si>
  <si>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</si>
  <si>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</si>
  <si>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</si>
  <si>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</si>
  <si>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</si>
  <si>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</si>
  <si>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</si>
  <si>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</si>
  <si>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</si>
  <si>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</si>
  <si>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</si>
  <si>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</si>
  <si>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</si>
  <si>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</si>
  <si>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</si>
  <si>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</si>
  <si>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</si>
  <si>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</si>
  <si>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</si>
  <si>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</si>
  <si>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</si>
  <si>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</si>
  <si>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</si>
  <si>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</si>
  <si>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</si>
  <si>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</si>
  <si>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</si>
  <si>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</si>
  <si>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</si>
  <si>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</si>
  <si>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</si>
  <si>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</si>
  <si>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</si>
  <si>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</si>
  <si>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</si>
  <si>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</si>
  <si>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</si>
  <si>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</si>
  <si>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</si>
  <si>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</si>
  <si>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</si>
  <si>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</si>
  <si>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</si>
  <si>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</si>
  <si>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</si>
  <si>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</si>
  <si>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</si>
  <si>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</si>
  <si>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</si>
  <si>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</si>
  <si>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</si>
  <si>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</si>
  <si>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</si>
  <si>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</si>
  <si>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</si>
  <si>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</si>
  <si>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</si>
  <si>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</si>
  <si>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</si>
  <si>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</si>
  <si>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</si>
  <si>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</si>
  <si>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</si>
  <si>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</si>
  <si>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</si>
  <si>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</si>
  <si>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</si>
  <si>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</si>
  <si>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</si>
  <si>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</si>
  <si>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</si>
  <si>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</si>
  <si>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</si>
  <si>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</si>
  <si>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</si>
  <si>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</si>
  <si>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</si>
  <si>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</si>
  <si>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</si>
  <si>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</si>
  <si>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</si>
  <si>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</si>
  <si>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</si>
  <si>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</si>
  <si>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</si>
  <si>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</si>
  <si>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</si>
  <si>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</si>
  <si>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</si>
  <si>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</si>
  <si>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</si>
  <si>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</si>
  <si>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</si>
  <si>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</si>
  <si>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</si>
  <si>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</si>
  <si>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</si>
  <si>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</si>
  <si>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</si>
  <si>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</si>
  <si>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</si>
  <si>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</si>
  <si>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</si>
  <si>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</si>
  <si>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</si>
  <si>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</si>
  <si>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</si>
  <si>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</si>
  <si>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</si>
  <si>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</si>
  <si>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</si>
  <si>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</si>
  <si>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</si>
  <si>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</si>
  <si>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</si>
  <si>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</si>
  <si>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</si>
  <si>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</si>
  <si>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</si>
  <si>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</si>
  <si>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</si>
  <si>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</si>
  <si>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</si>
  <si>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</si>
  <si>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</si>
  <si>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</si>
  <si>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</si>
  <si>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</si>
  <si>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</si>
  <si>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</si>
  <si>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</si>
  <si>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</si>
  <si>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</si>
  <si>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</si>
  <si>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</si>
  <si>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</si>
  <si>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</si>
  <si>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</si>
  <si>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</si>
  <si>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</si>
  <si>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</si>
  <si>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</si>
  <si>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</si>
  <si>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</si>
  <si>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</si>
  <si>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</si>
  <si>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</si>
  <si>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</si>
  <si>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</si>
  <si>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</si>
  <si>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</si>
  <si>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</si>
  <si>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</si>
  <si>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</si>
  <si>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</si>
  <si>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</si>
  <si>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</si>
  <si>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</si>
  <si>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</si>
  <si>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</si>
  <si>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</si>
  <si>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</si>
  <si>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</si>
  <si>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</si>
  <si>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</si>
  <si>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</si>
  <si>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</si>
  <si>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</si>
  <si>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</si>
  <si>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</si>
  <si>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</si>
  <si>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</si>
  <si>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</si>
  <si>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</si>
  <si>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</si>
  <si>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</si>
  <si>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</si>
  <si>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</si>
  <si>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</si>
  <si>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</si>
  <si>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</si>
  <si>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</si>
  <si>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</si>
  <si>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</si>
  <si>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</si>
  <si>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</si>
  <si>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</si>
  <si>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</si>
  <si>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</si>
  <si>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</si>
  <si>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</si>
  <si>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</si>
  <si>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</si>
  <si>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</si>
  <si>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</si>
  <si>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</si>
  <si>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</si>
  <si>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</si>
  <si>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</si>
  <si>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</si>
  <si>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</si>
  <si>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</si>
  <si>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</si>
  <si>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</si>
  <si>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</si>
  <si>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</si>
  <si>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</si>
  <si>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</si>
  <si>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</si>
  <si>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</si>
  <si>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</si>
  <si>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</si>
  <si>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</si>
  <si>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</si>
  <si>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</si>
  <si>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</si>
  <si>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</si>
  <si>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</si>
  <si>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</si>
  <si>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</si>
  <si>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</si>
  <si>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</si>
  <si>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</si>
  <si>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</si>
  <si>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</si>
  <si>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</si>
  <si>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</si>
  <si>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</si>
  <si>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</si>
  <si>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</si>
  <si>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</si>
  <si>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</si>
  <si>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</si>
  <si>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</si>
  <si>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</si>
  <si>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</si>
  <si>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</si>
  <si>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</si>
  <si>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</si>
  <si>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</si>
  <si>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</si>
  <si>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</si>
  <si>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</si>
  <si>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</si>
  <si>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</si>
  <si>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</si>
  <si>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</si>
  <si>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</si>
  <si>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</si>
  <si>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</si>
  <si>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</si>
  <si>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</si>
  <si>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</si>
  <si>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</si>
  <si>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</si>
  <si>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</si>
  <si>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</si>
  <si>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</si>
  <si>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</si>
  <si>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</si>
  <si>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</si>
  <si>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</si>
  <si>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</si>
  <si>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</si>
  <si>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</si>
  <si>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</si>
  <si>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</si>
  <si>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</si>
  <si>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</si>
  <si>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</si>
  <si>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</si>
  <si>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</si>
  <si>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</si>
  <si>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</si>
  <si>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</si>
  <si>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</si>
  <si>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</si>
  <si>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</si>
  <si>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</si>
  <si>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</si>
  <si>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</si>
  <si>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</si>
  <si>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</si>
  <si>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</si>
  <si>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</si>
  <si>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</si>
  <si>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</si>
  <si>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</si>
  <si>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</si>
  <si>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</si>
  <si>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</si>
  <si>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</si>
  <si>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</si>
  <si>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</si>
  <si>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</si>
  <si>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</si>
  <si>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</si>
  <si>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</si>
  <si>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</si>
  <si>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</si>
  <si>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</si>
  <si>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</si>
  <si>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</si>
  <si>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</si>
  <si>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</si>
  <si>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</si>
  <si>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</si>
  <si>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</si>
  <si>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</si>
  <si>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</si>
  <si>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</si>
  <si>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</si>
  <si>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</si>
  <si>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</si>
  <si>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</si>
  <si>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</si>
  <si>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</si>
  <si>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</si>
  <si>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</si>
  <si>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</si>
  <si>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</si>
  <si>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</si>
  <si>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</si>
  <si>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</si>
  <si>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</si>
  <si>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</si>
  <si>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</si>
  <si>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</si>
  <si>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</si>
  <si>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</si>
  <si>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</si>
  <si>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</si>
  <si>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</si>
  <si>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</si>
  <si>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</si>
  <si>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</si>
  <si>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</si>
  <si>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</si>
  <si>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</si>
  <si>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</si>
  <si>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</si>
  <si>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</si>
  <si>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</si>
  <si>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</si>
  <si>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</si>
  <si>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</si>
  <si>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</si>
  <si>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</si>
  <si>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</si>
  <si>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</si>
  <si>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</si>
  <si>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</si>
  <si>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</si>
  <si>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</si>
  <si>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</si>
  <si>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</si>
  <si>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</si>
  <si>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</si>
  <si>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</si>
  <si>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</si>
  <si>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</si>
  <si>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</si>
  <si>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</si>
  <si>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</si>
  <si>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</si>
  <si>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</si>
  <si>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</si>
  <si>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</si>
  <si>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</si>
  <si>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</si>
  <si>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</si>
  <si>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</si>
  <si>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</si>
  <si>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</si>
  <si>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</si>
  <si>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</si>
  <si>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</si>
  <si>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</si>
  <si>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</si>
  <si>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</si>
  <si>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</si>
  <si>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</si>
  <si>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</si>
  <si>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</si>
  <si>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</si>
  <si>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</si>
  <si>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</si>
  <si>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</si>
  <si>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</si>
  <si>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</si>
  <si>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</si>
  <si>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</si>
  <si>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</si>
  <si>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</si>
  <si>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</si>
  <si>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</si>
  <si>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</si>
  <si>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</si>
  <si>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</si>
  <si>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</si>
  <si>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</si>
  <si>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</si>
  <si>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</si>
  <si>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</si>
  <si>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</si>
  <si>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</si>
  <si>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</si>
  <si>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</si>
  <si>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</si>
  <si>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</si>
  <si>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</si>
  <si>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</si>
  <si>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</si>
  <si>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</si>
  <si>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</si>
  <si>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</si>
  <si>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</si>
  <si>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</si>
  <si>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</si>
  <si>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</si>
  <si>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</si>
  <si>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</si>
  <si>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</si>
  <si>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</si>
  <si>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</si>
  <si>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</si>
  <si>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</si>
  <si>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</si>
  <si>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</si>
  <si>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</si>
  <si>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</si>
  <si>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</si>
  <si>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</si>
  <si>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</si>
  <si>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</si>
  <si>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</si>
  <si>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</si>
  <si>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</si>
  <si>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</si>
  <si>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</si>
  <si>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</si>
  <si>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</si>
  <si>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</si>
  <si>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</si>
  <si>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</si>
  <si>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</si>
  <si>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</si>
  <si>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</si>
  <si>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</si>
  <si>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</si>
  <si>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</si>
  <si>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</si>
  <si>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</si>
  <si>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</si>
  <si>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</si>
  <si>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</si>
  <si>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</si>
  <si>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</si>
  <si>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</si>
  <si>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</si>
  <si>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</si>
  <si>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</si>
  <si>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</si>
  <si>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</si>
  <si>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</si>
  <si>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</si>
  <si>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</si>
  <si>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</si>
  <si>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</si>
  <si>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</si>
  <si>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</si>
  <si>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</si>
  <si>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</si>
  <si>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</si>
  <si>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</si>
  <si>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</si>
  <si>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</si>
  <si>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</si>
  <si>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</si>
  <si>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</si>
  <si>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</si>
  <si>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</si>
  <si>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</si>
  <si>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</si>
  <si>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</si>
  <si>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</si>
  <si>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</si>
  <si>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</si>
  <si>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</si>
  <si>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</si>
  <si>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</si>
  <si>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</si>
  <si>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</si>
  <si>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</si>
  <si>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</si>
  <si>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</si>
  <si>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</si>
  <si>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</si>
  <si>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</si>
  <si>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</si>
  <si>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</si>
  <si>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</si>
  <si>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</si>
  <si>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</si>
  <si>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</si>
  <si>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</si>
  <si>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</si>
  <si>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</si>
  <si>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</si>
  <si>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</si>
  <si>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</si>
  <si>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</si>
  <si>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</si>
  <si>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</si>
  <si>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</si>
  <si>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</si>
  <si>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</si>
  <si>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</si>
  <si>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</si>
  <si>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</si>
  <si>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</si>
  <si>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</si>
  <si>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</si>
  <si>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</si>
  <si>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</si>
  <si>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</si>
  <si>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</si>
  <si>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</si>
  <si>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</si>
  <si>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</si>
  <si>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</si>
  <si>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</si>
  <si>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</si>
  <si>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</si>
  <si>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</si>
  <si>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</si>
  <si>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</si>
  <si>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</si>
  <si>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</si>
  <si>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</si>
  <si>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</si>
  <si>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</si>
  <si>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</si>
  <si>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</si>
  <si>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</si>
  <si>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</si>
  <si>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</si>
  <si>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</si>
  <si>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</si>
  <si>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</si>
  <si>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</si>
  <si>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</si>
  <si>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</si>
  <si>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</si>
  <si>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</si>
  <si>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</si>
  <si>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</si>
  <si>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</si>
  <si>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</si>
  <si>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</si>
  <si>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</si>
  <si>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</si>
  <si>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</si>
  <si>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</si>
  <si>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</si>
  <si>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</si>
  <si>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</si>
  <si>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</si>
  <si>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</si>
  <si>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</si>
  <si>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</si>
  <si>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</si>
  <si>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</si>
  <si>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</si>
  <si>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</si>
  <si>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</si>
  <si>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</si>
  <si>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</si>
  <si>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</si>
  <si>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</si>
  <si>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</si>
  <si>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</si>
  <si>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</si>
  <si>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</si>
  <si>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</si>
  <si>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</si>
  <si>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</si>
  <si>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</si>
  <si>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</si>
  <si>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</si>
  <si>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</si>
  <si>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</si>
  <si>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</si>
  <si>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</si>
  <si>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</si>
  <si>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</si>
  <si>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</si>
  <si>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</si>
  <si>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</si>
  <si>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</si>
  <si>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</si>
  <si>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</si>
  <si>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</si>
  <si>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</si>
  <si>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</si>
  <si>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</si>
  <si>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</si>
  <si>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</si>
  <si>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</si>
  <si>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</si>
  <si>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</si>
  <si>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</si>
  <si>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</si>
  <si>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</si>
  <si>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</si>
  <si>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</si>
  <si>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</si>
  <si>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</si>
  <si>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</si>
  <si>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</si>
  <si>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</si>
  <si>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</si>
  <si>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</si>
  <si>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</si>
  <si>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</si>
  <si>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</si>
  <si>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</si>
  <si>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</si>
  <si>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</si>
  <si>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</si>
  <si>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</si>
  <si>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</si>
  <si>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</si>
  <si>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</si>
  <si>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</si>
  <si>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</si>
  <si>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</si>
  <si>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</si>
  <si>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</si>
  <si>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</si>
  <si>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</si>
  <si>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</si>
  <si>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</si>
  <si>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</si>
  <si>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</si>
  <si>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</si>
  <si>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</si>
  <si>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</si>
  <si>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</si>
  <si>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</si>
  <si>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</si>
  <si>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</si>
  <si>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</si>
  <si>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</si>
  <si>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</si>
  <si>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</si>
  <si>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</si>
  <si>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</si>
  <si>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</si>
  <si>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</si>
  <si>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</si>
  <si>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</si>
  <si>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</si>
  <si>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</si>
  <si>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</si>
  <si>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</si>
  <si>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</si>
  <si>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</si>
  <si>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</si>
  <si>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</si>
  <si>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</si>
  <si>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</si>
  <si>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</si>
  <si>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</si>
  <si>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</si>
  <si>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</si>
  <si>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</si>
  <si>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</si>
  <si>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</si>
  <si>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</si>
  <si>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</si>
  <si>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</si>
  <si>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</si>
  <si>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</si>
  <si>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</si>
  <si>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</si>
  <si>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</si>
  <si>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</si>
  <si>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</si>
  <si>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</si>
  <si>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</si>
  <si>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</si>
  <si>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</si>
  <si>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</si>
  <si>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</si>
  <si>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</si>
  <si>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</si>
  <si>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</si>
  <si>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</si>
  <si>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</si>
  <si>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</si>
  <si>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</si>
  <si>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</si>
  <si>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</si>
  <si>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</si>
  <si>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</si>
  <si>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</si>
  <si>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</si>
  <si>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</si>
  <si>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</si>
  <si>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</si>
  <si>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</si>
  <si>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</si>
  <si>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</si>
  <si>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</si>
  <si>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</si>
  <si>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</si>
  <si>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</si>
  <si>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</si>
  <si>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</si>
  <si>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</si>
  <si>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</si>
  <si>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</si>
  <si>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</si>
  <si>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</si>
  <si>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</si>
  <si>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</si>
  <si>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</si>
  <si>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</si>
  <si>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</si>
  <si>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</si>
  <si>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</si>
  <si>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</si>
  <si>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</si>
  <si>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</si>
  <si>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</si>
  <si>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</si>
  <si>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</si>
  <si>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</si>
  <si>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</si>
  <si>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</si>
  <si>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</si>
  <si>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</si>
  <si>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</si>
  <si>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</si>
  <si>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</si>
  <si>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</si>
  <si>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</si>
  <si>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</si>
  <si>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</si>
  <si>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</si>
  <si>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</si>
  <si>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</si>
  <si>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</si>
  <si>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</si>
  <si>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</si>
  <si>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</si>
  <si>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</si>
  <si>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</si>
  <si>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</si>
  <si>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</si>
  <si>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</si>
  <si>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</si>
  <si>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</si>
  <si>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</si>
  <si>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</si>
  <si>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</si>
  <si>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</si>
  <si>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</si>
  <si>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</si>
  <si>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</si>
  <si>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</si>
  <si>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</si>
  <si>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</si>
  <si>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</si>
  <si>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</si>
  <si>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</si>
  <si>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</si>
  <si>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</si>
  <si>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</si>
  <si>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</si>
  <si>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</si>
  <si>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</si>
  <si>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</si>
  <si>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</si>
  <si>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</si>
  <si>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</si>
  <si>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</si>
  <si>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</si>
  <si>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</si>
  <si>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</si>
  <si>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</si>
  <si>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</si>
  <si>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</si>
  <si>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</si>
  <si>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</si>
  <si>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</si>
  <si>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</si>
  <si>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</si>
  <si>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</si>
  <si>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</si>
  <si>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</si>
  <si>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</si>
  <si>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</si>
  <si>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</si>
  <si>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</si>
  <si>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</si>
  <si>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</si>
  <si>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</si>
  <si>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</si>
  <si>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</si>
  <si>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</si>
  <si>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</si>
  <si>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</si>
  <si>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</si>
  <si>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</si>
  <si>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</si>
  <si>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</si>
  <si>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</si>
  <si>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</si>
  <si>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</si>
  <si>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</si>
  <si>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</si>
  <si>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</si>
  <si>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</si>
  <si>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</si>
  <si>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</si>
  <si>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</si>
  <si>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</si>
  <si>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</si>
  <si>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</si>
  <si>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</si>
  <si>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</si>
  <si>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</si>
  <si>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</si>
  <si>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</si>
  <si>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</si>
  <si>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</si>
  <si>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</si>
  <si>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</si>
  <si>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</si>
  <si>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</si>
  <si>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</si>
  <si>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</si>
  <si>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</si>
  <si>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</si>
  <si>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</si>
  <si>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</si>
  <si>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</si>
  <si>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</si>
  <si>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</si>
  <si>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</si>
  <si>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</si>
  <si>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</si>
  <si>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</si>
  <si>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</si>
  <si>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</si>
  <si>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</si>
  <si>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</si>
  <si>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</si>
  <si>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</si>
  <si>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</si>
  <si>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</si>
  <si>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</si>
  <si>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</si>
  <si>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</si>
  <si>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</si>
  <si>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</si>
  <si>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</si>
  <si>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</si>
  <si>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</si>
  <si>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</si>
  <si>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</si>
  <si>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</si>
  <si>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</si>
  <si>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</si>
  <si>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</si>
  <si>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</si>
  <si>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</si>
  <si>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</si>
  <si>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</si>
  <si>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</si>
  <si>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</si>
  <si>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</si>
  <si>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</si>
  <si>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</si>
  <si>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</si>
  <si>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</si>
  <si>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</si>
  <si>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</si>
  <si>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</si>
  <si>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</si>
  <si>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</si>
  <si>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</si>
  <si>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</si>
  <si>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</si>
  <si>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</si>
  <si>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</si>
  <si>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</si>
  <si>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</si>
  <si>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</si>
  <si>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</si>
  <si>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</si>
  <si>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</si>
  <si>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</si>
  <si>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</si>
  <si>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</si>
  <si>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</si>
  <si>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</si>
  <si>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</si>
  <si>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</si>
  <si>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</si>
  <si>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</si>
  <si>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</si>
  <si>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</si>
  <si>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</si>
  <si>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</si>
  <si>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</si>
  <si>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</si>
  <si>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</si>
  <si>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</si>
  <si>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</si>
  <si>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</si>
  <si>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</si>
  <si>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</si>
  <si>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</si>
  <si>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</si>
  <si>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</si>
  <si>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</si>
  <si>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</si>
  <si>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</si>
  <si>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</si>
  <si>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</si>
  <si>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</si>
  <si>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</si>
  <si>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</si>
  <si>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</si>
  <si>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</si>
  <si>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</si>
  <si>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</si>
  <si>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</si>
  <si>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</si>
  <si>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</si>
  <si>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</si>
  <si>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</si>
  <si>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</si>
  <si>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</si>
  <si>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</si>
  <si>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</si>
  <si>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</si>
  <si>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</si>
  <si>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</si>
  <si>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</si>
  <si>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</si>
  <si>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</si>
  <si>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</si>
  <si>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</si>
  <si>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</si>
  <si>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</si>
  <si>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</si>
  <si>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</si>
  <si>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</si>
  <si>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</si>
  <si>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</si>
  <si>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</si>
  <si>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</si>
  <si>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</si>
  <si>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</si>
  <si>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</si>
  <si>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</si>
  <si>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</si>
  <si>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</si>
  <si>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</si>
  <si>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</si>
  <si>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</si>
  <si>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</si>
  <si>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</si>
  <si>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</si>
  <si>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</si>
  <si>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</si>
  <si>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</si>
  <si>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</si>
  <si>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</si>
  <si>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</si>
  <si>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</si>
  <si>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</si>
  <si>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</si>
  <si>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</si>
  <si>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</si>
  <si>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</si>
  <si>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</si>
  <si>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</si>
  <si>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</si>
  <si>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</si>
  <si>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</si>
  <si>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</si>
  <si>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</si>
  <si>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</si>
  <si>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</si>
  <si>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</si>
  <si>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</si>
  <si>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</si>
  <si>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</si>
  <si>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</si>
  <si>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</si>
  <si>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</si>
  <si>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</si>
  <si>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</si>
  <si>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</si>
  <si>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</si>
  <si>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</si>
  <si>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</si>
  <si>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</si>
  <si>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</si>
  <si>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</si>
  <si>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</si>
  <si>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</si>
  <si>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</si>
  <si>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</si>
  <si>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</si>
  <si>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</si>
  <si>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</si>
  <si>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</si>
  <si>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</si>
  <si>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</si>
  <si>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</si>
  <si>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</si>
  <si>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</si>
  <si>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</si>
  <si>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</si>
  <si>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</si>
  <si>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</si>
  <si>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</si>
  <si>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</si>
  <si>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</si>
  <si>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</si>
  <si>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</si>
  <si>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</si>
  <si>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</si>
  <si>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</si>
  <si>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</si>
  <si>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</si>
  <si>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</si>
  <si>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</si>
  <si>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</si>
  <si>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</si>
  <si>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</si>
  <si>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</si>
  <si>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</si>
  <si>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</si>
  <si>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</si>
  <si>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</si>
  <si>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</si>
  <si>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</si>
  <si>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</si>
  <si>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</si>
  <si>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</si>
  <si>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</si>
  <si>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</si>
  <si>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</si>
  <si>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</si>
  <si>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</si>
  <si>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</si>
  <si>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</si>
  <si>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</si>
  <si>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</si>
  <si>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</si>
  <si>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</si>
  <si>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</si>
  <si>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</si>
  <si>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</si>
  <si>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</si>
  <si>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</si>
  <si>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</si>
  <si>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</si>
  <si>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</si>
  <si>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</si>
  <si>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</si>
  <si>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</si>
  <si>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</si>
  <si>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</si>
  <si>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</si>
  <si>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</si>
  <si>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</si>
  <si>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</si>
  <si>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</si>
  <si>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</si>
  <si>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</si>
  <si>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</si>
  <si>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</si>
  <si>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</si>
  <si>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</si>
  <si>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</si>
  <si>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</si>
  <si>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</si>
  <si>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</si>
  <si>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</si>
  <si>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</si>
  <si>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</si>
  <si>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</si>
  <si>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</si>
  <si>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</si>
  <si>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</si>
  <si>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</si>
  <si>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</si>
  <si>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</si>
  <si>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</si>
  <si>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</si>
  <si>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</si>
  <si>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</si>
  <si>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</si>
  <si>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</si>
  <si>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</si>
  <si>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</si>
  <si>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</si>
  <si>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</si>
  <si>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</si>
  <si>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</si>
  <si>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</si>
  <si>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</si>
  <si>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</si>
  <si>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</si>
  <si>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</si>
  <si>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</si>
  <si>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</si>
  <si>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</si>
  <si>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</si>
  <si>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</si>
  <si>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</si>
  <si>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</si>
  <si>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</si>
  <si>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</si>
  <si>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</si>
  <si>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</si>
  <si>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</si>
  <si>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</si>
  <si>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</si>
  <si>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</si>
  <si>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</si>
  <si>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</si>
  <si>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</si>
  <si>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</si>
  <si>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</si>
  <si>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</si>
  <si>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</si>
  <si>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</si>
  <si>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</si>
  <si>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</si>
  <si>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</si>
  <si>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</si>
  <si>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</si>
  <si>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</si>
  <si>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</si>
  <si>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</si>
  <si>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</si>
  <si>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</si>
  <si>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</si>
  <si>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</si>
  <si>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</si>
  <si>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</si>
  <si>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</si>
  <si>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</si>
  <si>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</si>
  <si>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</si>
  <si>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</si>
  <si>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</si>
  <si>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</si>
  <si>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</si>
  <si>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</si>
  <si>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</si>
  <si>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</si>
  <si>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</si>
  <si>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</si>
  <si>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</si>
  <si>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</si>
  <si>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</si>
  <si>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</si>
  <si>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</si>
  <si>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</si>
  <si>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</si>
  <si>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</si>
  <si>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</si>
  <si>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</si>
  <si>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</si>
  <si>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</si>
  <si>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</si>
  <si>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</si>
  <si>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</si>
  <si>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</si>
  <si>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</si>
  <si>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</si>
  <si>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</si>
  <si>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</si>
  <si>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</si>
  <si>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</si>
  <si>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</si>
  <si>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</si>
  <si>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</si>
  <si>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</si>
  <si>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</si>
  <si>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</si>
  <si>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</si>
  <si>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</si>
  <si>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</si>
  <si>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</si>
  <si>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</si>
  <si>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</si>
  <si>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</si>
  <si>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</si>
  <si>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</si>
  <si>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</si>
  <si>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</si>
  <si>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</si>
  <si>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</si>
  <si>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</si>
  <si>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</si>
  <si>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</si>
  <si>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</si>
  <si>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</si>
  <si>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</si>
  <si>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</si>
  <si>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</si>
  <si>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</si>
  <si>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</si>
  <si>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</si>
  <si>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</si>
  <si>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</si>
  <si>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</si>
  <si>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</si>
  <si>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</si>
  <si>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</si>
  <si>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</si>
  <si>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</si>
  <si>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</si>
  <si>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</si>
  <si>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</si>
  <si>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</si>
  <si>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</si>
  <si>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</si>
  <si>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</si>
  <si>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</si>
  <si>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</si>
  <si>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</si>
  <si>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</si>
  <si>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</si>
  <si>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</si>
  <si>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</si>
  <si>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</si>
  <si>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</si>
  <si>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</si>
  <si>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</si>
  <si>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</si>
  <si>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</si>
  <si>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</si>
  <si>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</si>
  <si>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</si>
  <si>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</si>
  <si>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</si>
  <si>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</si>
  <si>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</si>
  <si>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</si>
  <si>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</si>
  <si>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</si>
  <si>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</si>
  <si>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</si>
  <si>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</si>
  <si>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</si>
  <si>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</si>
  <si>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</si>
  <si>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</si>
  <si>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</si>
  <si>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</si>
  <si>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</si>
  <si>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</si>
  <si>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</si>
  <si>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</si>
  <si>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</si>
  <si>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</si>
  <si>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</si>
  <si>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</si>
  <si>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</si>
  <si>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</si>
  <si>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</si>
  <si>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</si>
  <si>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</si>
  <si>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</si>
  <si>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</si>
  <si>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</si>
  <si>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</si>
  <si>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</si>
  <si>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</si>
  <si>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</si>
  <si>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</si>
  <si>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</si>
  <si>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</si>
  <si>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</si>
  <si>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</si>
  <si>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</si>
  <si>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</si>
  <si>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</si>
  <si>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</si>
  <si>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</si>
  <si>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</si>
  <si>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</si>
  <si>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</si>
  <si>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</si>
  <si>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</si>
  <si>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</si>
  <si>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</si>
  <si>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</si>
  <si>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</si>
  <si>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</si>
  <si>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</si>
  <si>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</si>
  <si>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</si>
  <si>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</si>
  <si>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</si>
  <si>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</si>
  <si>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</si>
  <si>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</si>
  <si>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</si>
  <si>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</si>
  <si>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</si>
  <si>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</si>
  <si>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</si>
  <si>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</si>
  <si>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</si>
  <si>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</si>
  <si>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</si>
  <si>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</si>
  <si>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</si>
  <si>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</si>
  <si>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</si>
  <si>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</si>
  <si>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</si>
  <si>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</si>
  <si>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</si>
  <si>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</si>
  <si>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</si>
  <si>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</si>
  <si>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</si>
  <si>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</si>
  <si>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</si>
  <si>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</si>
  <si>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</si>
  <si>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</si>
  <si>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</si>
  <si>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</si>
  <si>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</si>
  <si>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</si>
  <si>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</si>
  <si>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</si>
  <si>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</si>
  <si>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</si>
  <si>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</si>
  <si>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</si>
  <si>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</si>
  <si>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</si>
  <si>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</si>
  <si>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</si>
  <si>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</si>
  <si>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</si>
  <si>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</si>
  <si>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</si>
  <si>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</si>
  <si>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</si>
  <si>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</si>
  <si>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</si>
  <si>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</si>
  <si>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</si>
  <si>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</si>
  <si>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</si>
  <si>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</si>
  <si>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</si>
  <si>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</si>
  <si>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</si>
  <si>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</si>
  <si>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</si>
  <si>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</si>
  <si>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</si>
  <si>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</si>
  <si>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</si>
  <si>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</si>
  <si>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</si>
  <si>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</si>
  <si>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</si>
  <si>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</si>
  <si>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</si>
  <si>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</si>
  <si>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</si>
  <si>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</si>
  <si>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</si>
  <si>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</si>
  <si>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</si>
  <si>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</si>
  <si>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</si>
  <si>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</si>
  <si>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</si>
  <si>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</si>
  <si>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</si>
  <si>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</si>
  <si>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</si>
  <si>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</si>
  <si>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</si>
  <si>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</si>
  <si>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</si>
  <si>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</si>
  <si>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</si>
  <si>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</si>
  <si>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</si>
  <si>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</si>
  <si>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</si>
  <si>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</si>
  <si>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</si>
  <si>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</si>
  <si>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</si>
  <si>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</si>
  <si>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</si>
  <si>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</si>
  <si>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</si>
  <si>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</si>
  <si>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</si>
  <si>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</si>
  <si>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</si>
  <si>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</si>
  <si>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</si>
  <si>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</si>
  <si>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</si>
  <si>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</si>
  <si>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</si>
  <si>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</si>
  <si>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</si>
  <si>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</si>
  <si>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</si>
  <si>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</si>
  <si>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</si>
  <si>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</si>
  <si>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</si>
  <si>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</si>
  <si>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</si>
  <si>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</si>
  <si>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</si>
  <si>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</si>
  <si>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</si>
  <si>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</si>
  <si>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</si>
  <si>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</si>
  <si>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</si>
  <si>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</si>
  <si>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</si>
  <si>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</si>
  <si>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</si>
  <si>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</si>
  <si>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</si>
  <si>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</si>
  <si>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</si>
  <si>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</si>
  <si>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</si>
  <si>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</si>
  <si>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</si>
  <si>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</si>
  <si>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</si>
  <si>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</si>
  <si>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</si>
  <si>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</si>
  <si>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</si>
  <si>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</si>
  <si>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</si>
  <si>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</si>
  <si>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</si>
  <si>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</si>
  <si>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</si>
  <si>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</si>
  <si>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</si>
  <si>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</si>
  <si>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</si>
  <si>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</si>
  <si>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</si>
  <si>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</si>
  <si>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</si>
  <si>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</si>
  <si>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</si>
  <si>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</si>
  <si>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</si>
  <si>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</si>
  <si>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</si>
  <si>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</si>
  <si>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</si>
  <si>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</si>
  <si>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</si>
  <si>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</si>
  <si>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</si>
  <si>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</si>
  <si>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</si>
  <si>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</si>
  <si>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</si>
  <si>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</si>
  <si>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</si>
  <si>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</si>
  <si>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</si>
  <si>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</si>
  <si>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</si>
  <si>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</si>
  <si>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</si>
  <si>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</si>
  <si>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</si>
  <si>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</si>
  <si>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</si>
  <si>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</si>
  <si>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</si>
  <si>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</si>
  <si>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</si>
  <si>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</si>
  <si>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</si>
  <si>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</si>
  <si>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</si>
  <si>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</si>
  <si>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</si>
  <si>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</si>
  <si>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</si>
  <si>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</si>
  <si>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</si>
  <si>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</si>
  <si>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</si>
  <si>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</si>
  <si>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</si>
  <si>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</si>
  <si>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</si>
  <si>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</si>
  <si>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</si>
  <si>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</si>
  <si>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</si>
  <si>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</si>
  <si>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</si>
  <si>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</si>
  <si>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</si>
  <si>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</si>
  <si>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</si>
  <si>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</si>
  <si>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</si>
  <si>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</si>
  <si>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</si>
  <si>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</si>
  <si>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</si>
  <si>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</si>
  <si>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</si>
  <si>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</si>
  <si>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</si>
  <si>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</si>
  <si>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</si>
  <si>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</si>
  <si>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</si>
  <si>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</si>
  <si>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</si>
  <si>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</si>
  <si>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</si>
  <si>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</si>
  <si>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</si>
  <si>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</si>
  <si>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</si>
  <si>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</si>
  <si>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</si>
  <si>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</si>
  <si>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</si>
  <si>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</si>
  <si>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</si>
  <si>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</si>
  <si>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</si>
  <si>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</si>
  <si>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</si>
  <si>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</si>
  <si>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</si>
  <si>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</si>
  <si>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</si>
  <si>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</si>
  <si>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</si>
  <si>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</si>
  <si>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</si>
  <si>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</si>
  <si>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</si>
  <si>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</si>
  <si>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</si>
  <si>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</si>
  <si>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</si>
  <si>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</si>
  <si>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</si>
  <si>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</si>
  <si>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</si>
  <si>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</si>
  <si>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</si>
  <si>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</si>
  <si>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</si>
  <si>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</si>
  <si>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</si>
  <si>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</si>
  <si>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</si>
  <si>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</si>
  <si>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</si>
  <si>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</si>
  <si>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</si>
  <si>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</si>
  <si>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</si>
  <si>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</si>
  <si>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</si>
  <si>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</si>
  <si>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</si>
  <si>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</si>
  <si>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</si>
  <si>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</si>
  <si>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</si>
  <si>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</si>
  <si>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</si>
  <si>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</si>
  <si>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</si>
  <si>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</si>
  <si>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</si>
  <si>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</si>
  <si>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</si>
  <si>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</si>
  <si>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</si>
  <si>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</si>
  <si>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</si>
  <si>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</si>
  <si>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</si>
  <si>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</si>
  <si>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</si>
  <si>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</si>
  <si>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</si>
  <si>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</si>
  <si>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</si>
  <si>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</si>
  <si>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</si>
  <si>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</si>
  <si>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</si>
  <si>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</si>
  <si>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</si>
  <si>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</si>
  <si>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</si>
  <si>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</si>
  <si>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</si>
  <si>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</si>
  <si>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</si>
  <si>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</si>
  <si>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</si>
  <si>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</si>
  <si>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</si>
  <si>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</si>
  <si>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</si>
  <si>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</si>
  <si>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</si>
  <si>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</si>
  <si>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</si>
  <si>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</si>
  <si>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</si>
  <si>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</si>
  <si>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</si>
  <si>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</si>
  <si>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</si>
  <si>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</si>
  <si>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</si>
  <si>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</si>
  <si>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</si>
  <si>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</si>
  <si>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</si>
  <si>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</si>
  <si>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</si>
  <si>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</si>
  <si>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</si>
  <si>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</si>
  <si>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</si>
  <si>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</si>
  <si>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</si>
  <si>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</si>
  <si>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</si>
  <si>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</si>
  <si>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</si>
  <si>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</si>
  <si>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</si>
  <si>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</si>
  <si>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</si>
  <si>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</si>
  <si>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</si>
  <si>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</si>
  <si>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</si>
  <si>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</si>
  <si>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</si>
  <si>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</si>
  <si>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</si>
  <si>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</si>
  <si>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</si>
  <si>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</si>
  <si>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</si>
  <si>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</si>
  <si>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</si>
  <si>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</si>
  <si>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</si>
  <si>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</si>
  <si>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</si>
  <si>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</si>
  <si>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</si>
  <si>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</si>
  <si>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</si>
  <si>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</si>
  <si>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</si>
  <si>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</si>
  <si>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</si>
  <si>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</si>
  <si>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</si>
  <si>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</si>
  <si>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</si>
  <si>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</si>
  <si>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</si>
  <si>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</si>
  <si>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</si>
  <si>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</si>
  <si>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</si>
  <si>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</si>
  <si>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</si>
  <si>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</si>
  <si>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</si>
  <si>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</si>
  <si>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</si>
  <si>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</si>
  <si>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</si>
  <si>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</si>
  <si>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</si>
  <si>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</si>
  <si>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</si>
  <si>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</si>
  <si>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</si>
  <si>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</si>
  <si>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</si>
  <si>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</si>
  <si>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</si>
  <si>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</si>
  <si>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</si>
  <si>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</si>
  <si>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</si>
  <si>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</si>
  <si>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</si>
  <si>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</si>
  <si>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</si>
  <si>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</si>
  <si>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</si>
  <si>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</si>
  <si>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</si>
  <si>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</si>
  <si>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</si>
  <si>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</si>
  <si>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</si>
  <si>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</si>
  <si>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</si>
  <si>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</si>
  <si>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</si>
  <si>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</si>
  <si>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</si>
  <si>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</si>
  <si>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</si>
  <si>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</si>
  <si>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</si>
  <si>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</si>
  <si>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</si>
  <si>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</si>
  <si>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</si>
  <si>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</si>
  <si>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</si>
  <si>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</si>
  <si>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</si>
  <si>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</si>
  <si>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</si>
  <si>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</si>
  <si>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</si>
  <si>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</si>
  <si>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</si>
  <si>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</si>
  <si>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</si>
  <si>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</si>
  <si>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</si>
  <si>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</si>
  <si>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</si>
  <si>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</si>
  <si>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</si>
  <si>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</si>
  <si>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</si>
  <si>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</si>
  <si>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</si>
  <si>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</si>
  <si>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</si>
  <si>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</si>
  <si>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</si>
  <si>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</si>
  <si>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</si>
  <si>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</si>
  <si>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</si>
  <si>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</si>
  <si>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</si>
  <si>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</si>
  <si>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</si>
  <si>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</si>
  <si>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</si>
  <si>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</si>
  <si>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</si>
  <si>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</si>
  <si>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</si>
  <si>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</si>
  <si>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</si>
  <si>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</si>
  <si>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</si>
  <si>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</si>
  <si>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</si>
  <si>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</si>
  <si>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</si>
  <si>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</si>
  <si>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</si>
  <si>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</si>
  <si>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</si>
  <si>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</si>
  <si>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</si>
  <si>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</si>
  <si>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</si>
  <si>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</si>
  <si>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</si>
  <si>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</si>
  <si>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</si>
  <si>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</si>
  <si>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</si>
  <si>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</si>
  <si>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</si>
  <si>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</si>
  <si>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</si>
  <si>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</si>
  <si>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</si>
  <si>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</si>
  <si>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</si>
  <si>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</si>
  <si>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</si>
  <si>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</si>
  <si>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</si>
  <si>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</si>
  <si>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</si>
  <si>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</si>
  <si>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</si>
  <si>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</si>
  <si>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</si>
  <si>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</si>
  <si>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</si>
  <si>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</si>
  <si>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</si>
  <si>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</si>
  <si>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</si>
  <si>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</si>
  <si>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</si>
  <si>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</si>
  <si>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</si>
  <si>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</si>
  <si>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</si>
  <si>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</si>
  <si>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</si>
  <si>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</si>
  <si>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</si>
  <si>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</si>
  <si>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</si>
  <si>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</si>
  <si>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</si>
  <si>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</si>
  <si>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</si>
  <si>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</si>
  <si>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</si>
  <si>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</si>
  <si>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</si>
  <si>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</si>
  <si>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</si>
  <si>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</si>
  <si>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</si>
  <si>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</si>
  <si>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</si>
  <si>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</si>
  <si>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</si>
  <si>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</si>
  <si>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</si>
  <si>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</si>
  <si>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</si>
  <si>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</si>
  <si>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</si>
  <si>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</si>
  <si>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</si>
  <si>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</si>
  <si>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</si>
  <si>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</si>
  <si>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</si>
  <si>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</si>
  <si>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</si>
  <si>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</si>
  <si>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</si>
  <si>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</si>
  <si>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</si>
  <si>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</si>
  <si>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</si>
  <si>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</si>
  <si>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</si>
  <si>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</si>
  <si>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</si>
  <si>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</si>
  <si>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</si>
  <si>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</si>
  <si>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</si>
  <si>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</si>
  <si>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</si>
  <si>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</si>
  <si>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</si>
  <si>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</si>
  <si>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</si>
  <si>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</si>
  <si>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</si>
  <si>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</si>
  <si>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</si>
  <si>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</si>
  <si>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</si>
  <si>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</si>
  <si>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</si>
  <si>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</si>
  <si>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</si>
  <si>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</si>
  <si>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</si>
  <si>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</si>
  <si>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</si>
  <si>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</si>
  <si>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</si>
  <si>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</si>
  <si>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</si>
  <si>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</si>
  <si>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</si>
  <si>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</si>
  <si>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</si>
  <si>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</si>
  <si>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</si>
  <si>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</si>
  <si>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</si>
  <si>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</si>
  <si>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</si>
  <si>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</si>
  <si>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</si>
  <si>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</si>
  <si>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</si>
  <si>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</si>
  <si>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</si>
  <si>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</si>
  <si>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</si>
  <si>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</si>
  <si>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</si>
  <si>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</si>
  <si>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</si>
  <si>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</si>
  <si>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</si>
  <si>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</si>
  <si>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</si>
  <si>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</si>
  <si>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</si>
  <si>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</si>
  <si>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</si>
  <si>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</si>
  <si>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</si>
  <si>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</si>
  <si>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</si>
  <si>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</si>
  <si>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</si>
  <si>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</si>
  <si>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</si>
  <si>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</si>
  <si>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</si>
  <si>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</si>
  <si>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</si>
  <si>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</si>
  <si>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</si>
  <si>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</si>
  <si>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</si>
  <si>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</si>
  <si>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</si>
  <si>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</si>
  <si>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</si>
  <si>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</si>
  <si>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</si>
  <si>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</si>
  <si>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</si>
  <si>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</si>
  <si>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</si>
  <si>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</si>
  <si>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</si>
  <si>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</si>
  <si>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</si>
  <si>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</si>
  <si>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</si>
  <si>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</si>
  <si>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</si>
  <si>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</si>
  <si>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</si>
  <si>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</si>
  <si>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</si>
  <si>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</si>
  <si>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</si>
  <si>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</si>
  <si>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</si>
  <si>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</si>
  <si>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</si>
  <si>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</si>
  <si>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</si>
  <si>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</si>
  <si>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</si>
  <si>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</si>
  <si>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</si>
  <si>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</si>
  <si>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</si>
  <si>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</si>
  <si>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</si>
  <si>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</si>
  <si>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</si>
  <si>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</si>
  <si>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</si>
  <si>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</si>
  <si>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</si>
  <si>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</si>
  <si>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</si>
  <si>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</si>
  <si>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</si>
  <si>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</si>
  <si>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</si>
  <si>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</si>
  <si>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</si>
  <si>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</si>
  <si>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</si>
  <si>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</si>
  <si>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</si>
  <si>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</si>
  <si>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</si>
  <si>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</si>
  <si>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</si>
  <si>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</si>
  <si>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</si>
  <si>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</si>
  <si>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</si>
  <si>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</si>
  <si>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</si>
  <si>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</si>
  <si>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</si>
  <si>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</si>
  <si>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</si>
  <si>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</si>
  <si>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</si>
  <si>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</si>
  <si>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</si>
  <si>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</si>
  <si>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</si>
  <si>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</si>
  <si>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</si>
  <si>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</si>
  <si>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</si>
  <si>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</si>
  <si>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</si>
  <si>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</si>
  <si>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</si>
  <si>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</si>
  <si>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</si>
  <si>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</si>
  <si>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</si>
  <si>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</si>
  <si>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</si>
  <si>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</si>
  <si>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</si>
  <si>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</si>
  <si>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</si>
  <si>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</si>
  <si>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</si>
  <si>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</si>
  <si>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</si>
  <si>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</si>
  <si>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</si>
  <si>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</si>
  <si>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</si>
  <si>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</si>
  <si>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</si>
  <si>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</si>
  <si>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</si>
  <si>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</si>
  <si>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</si>
  <si>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</si>
  <si>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</si>
  <si>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</si>
  <si>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</si>
  <si>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</si>
  <si>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</si>
  <si>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</si>
  <si>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</si>
  <si>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</si>
  <si>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</si>
  <si>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</si>
  <si>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</si>
  <si>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</si>
  <si>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</si>
  <si>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</si>
  <si>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</si>
  <si>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</si>
  <si>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</si>
  <si>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</si>
  <si>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</si>
  <si>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</si>
  <si>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</si>
  <si>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</si>
  <si>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</si>
  <si>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</si>
  <si>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</si>
  <si>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</si>
  <si>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</si>
  <si>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</si>
  <si>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</si>
  <si>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</si>
  <si>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</si>
  <si>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</si>
  <si>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</si>
  <si>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</si>
  <si>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</si>
  <si>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</si>
  <si>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</si>
  <si>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</si>
  <si>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</si>
  <si>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</si>
  <si>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</si>
  <si>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</si>
  <si>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</si>
  <si>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</si>
  <si>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</si>
  <si>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</si>
  <si>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</si>
  <si>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</si>
  <si>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</si>
  <si>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</si>
  <si>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</si>
  <si>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</si>
  <si>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</si>
  <si>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</si>
  <si>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</si>
  <si>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</si>
  <si>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</si>
  <si>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</si>
  <si>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</si>
  <si>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</si>
  <si>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</si>
  <si>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</si>
  <si>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</si>
  <si>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</si>
  <si>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</si>
  <si>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</si>
  <si>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</si>
  <si>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</si>
  <si>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</si>
  <si>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</si>
  <si>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</si>
  <si>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</si>
  <si>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</si>
  <si>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</si>
  <si>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</si>
  <si>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</si>
  <si>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</si>
  <si>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</si>
  <si>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</si>
  <si>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</si>
  <si>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</si>
  <si>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</si>
  <si>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</si>
  <si>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</si>
  <si>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</si>
  <si>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</si>
  <si>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</si>
  <si>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</si>
  <si>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</si>
  <si>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</si>
  <si>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</si>
  <si>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</si>
  <si>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</si>
  <si>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</si>
  <si>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</si>
  <si>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</si>
  <si>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</si>
  <si>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</si>
  <si>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</si>
  <si>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</si>
  <si>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</si>
  <si>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</si>
  <si>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</si>
  <si>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</si>
  <si>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</si>
  <si>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</si>
  <si>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</si>
  <si>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</si>
  <si>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</si>
  <si>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</si>
  <si>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</si>
  <si>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</si>
  <si>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</si>
  <si>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</si>
  <si>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</si>
  <si>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</si>
  <si>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</si>
  <si>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</si>
  <si>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</si>
  <si>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</si>
  <si>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</si>
  <si>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</si>
  <si>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</si>
  <si>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</si>
  <si>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</si>
  <si>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</si>
  <si>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</si>
  <si>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</si>
  <si>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</si>
  <si>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</si>
  <si>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</si>
  <si>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</si>
  <si>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</si>
  <si>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</si>
  <si>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</si>
  <si>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</si>
  <si>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</si>
  <si>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</si>
  <si>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</si>
  <si>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</si>
  <si>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</si>
  <si>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</si>
  <si>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</si>
  <si>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</si>
  <si>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</si>
  <si>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</si>
  <si>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</si>
  <si>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</si>
  <si>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</si>
  <si>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</si>
  <si>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</si>
  <si>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</si>
  <si>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</si>
  <si>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</si>
  <si>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</si>
  <si>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</si>
  <si>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</si>
  <si>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</si>
  <si>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</si>
  <si>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</si>
  <si>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</si>
  <si>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</si>
  <si>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</si>
  <si>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</si>
  <si>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</si>
  <si>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</si>
  <si>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</si>
  <si>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</si>
  <si>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</si>
  <si>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</si>
  <si>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</si>
  <si>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</si>
  <si>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</si>
  <si>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</si>
  <si>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</si>
  <si>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</si>
  <si>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</si>
  <si>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</si>
  <si>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</si>
  <si>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</si>
  <si>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</si>
  <si>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</si>
  <si>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</si>
  <si>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</si>
  <si>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</si>
  <si>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</si>
  <si>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</si>
  <si>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</si>
  <si>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</si>
  <si>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</si>
  <si>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</si>
  <si>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</si>
  <si>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</si>
  <si>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</si>
  <si>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</si>
  <si>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</si>
  <si>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</si>
  <si>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</si>
  <si>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</si>
  <si>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</si>
  <si>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</si>
  <si>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</si>
  <si>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</si>
  <si>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</si>
  <si>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</si>
  <si>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</si>
  <si>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</si>
  <si>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</si>
  <si>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</si>
  <si>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</si>
  <si>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</si>
  <si>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</si>
  <si>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</si>
  <si>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</si>
  <si>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</si>
  <si>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</si>
  <si>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</si>
  <si>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</si>
  <si>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</si>
  <si>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</si>
  <si>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</si>
  <si>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</si>
  <si>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</si>
  <si>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</si>
  <si>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</si>
  <si>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</si>
  <si>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</si>
  <si>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</si>
  <si>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</si>
  <si>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</si>
  <si>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</si>
  <si>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</si>
  <si>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</si>
  <si>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</si>
  <si>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</si>
  <si>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</si>
  <si>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</si>
  <si>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</si>
  <si>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</si>
  <si>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</si>
  <si>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</si>
  <si>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</si>
  <si>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</si>
  <si>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</si>
  <si>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</si>
  <si>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</si>
  <si>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</si>
  <si>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</si>
  <si>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</si>
  <si>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</si>
  <si>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</si>
  <si>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</si>
  <si>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</si>
  <si>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</si>
  <si>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</si>
  <si>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</si>
  <si>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</si>
  <si>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</si>
  <si>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</si>
  <si>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</si>
  <si>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</si>
  <si>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</si>
  <si>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</si>
  <si>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</si>
  <si>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</si>
  <si>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</si>
  <si>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</si>
  <si>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</si>
  <si>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</si>
  <si>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</si>
  <si>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</si>
  <si>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</si>
  <si>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</si>
  <si>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</si>
  <si>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</si>
  <si>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</si>
  <si>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</si>
  <si>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</si>
  <si>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</si>
  <si>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</si>
  <si>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</si>
  <si>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</si>
  <si>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</si>
  <si>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</si>
  <si>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</si>
  <si>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</si>
  <si>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</si>
  <si>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</si>
  <si>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</si>
  <si>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</si>
  <si>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</si>
  <si>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</si>
  <si>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</si>
  <si>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</si>
  <si>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</si>
  <si>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</si>
  <si>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</si>
  <si>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</si>
  <si>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</si>
  <si>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</si>
  <si>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</si>
  <si>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</si>
  <si>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</si>
  <si>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</si>
  <si>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</si>
  <si>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</si>
  <si>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</si>
  <si>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</si>
  <si>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</si>
  <si>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</si>
  <si>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</si>
  <si>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</si>
  <si>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</si>
  <si>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</si>
  <si>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</si>
  <si>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</si>
  <si>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</si>
  <si>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</si>
  <si>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</si>
  <si>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</si>
  <si>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</si>
  <si>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</si>
  <si>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</si>
  <si>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</si>
  <si>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</si>
  <si>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</si>
  <si>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</si>
  <si>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</si>
  <si>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</si>
  <si>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</si>
  <si>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</si>
  <si>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</si>
  <si>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</si>
  <si>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</si>
  <si>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</si>
  <si>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</si>
  <si>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</si>
  <si>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</si>
  <si>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</si>
  <si>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</si>
  <si>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</si>
  <si>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</si>
  <si>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</si>
  <si>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</si>
  <si>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</si>
  <si>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</si>
  <si>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</si>
  <si>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</si>
  <si>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</si>
  <si>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</si>
  <si>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</si>
  <si>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</si>
  <si>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</si>
  <si>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</si>
  <si>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</si>
  <si>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</si>
  <si>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</si>
  <si>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</si>
  <si>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</si>
  <si>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</si>
  <si>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</si>
  <si>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</si>
  <si>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</si>
  <si>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</si>
  <si>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</si>
  <si>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</si>
  <si>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</si>
  <si>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</si>
  <si>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</si>
  <si>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</si>
  <si>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</si>
  <si>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</si>
  <si>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</si>
  <si>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</si>
  <si>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</si>
  <si>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</si>
  <si>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</si>
  <si>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</si>
  <si>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</si>
  <si>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</si>
  <si>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</si>
  <si>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</si>
  <si>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</si>
  <si>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</si>
  <si>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</si>
  <si>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</si>
  <si>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</si>
  <si>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</si>
  <si>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</si>
  <si>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</si>
  <si>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</si>
  <si>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</si>
  <si>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</si>
  <si>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</si>
  <si>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</si>
  <si>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</si>
  <si>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</si>
  <si>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</si>
  <si>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</si>
  <si>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</si>
  <si>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</si>
  <si>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</si>
  <si>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</si>
  <si>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</si>
  <si>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</si>
  <si>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</si>
  <si>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</si>
  <si>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</si>
  <si>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</si>
  <si>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</si>
  <si>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</si>
  <si>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</si>
  <si>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</si>
  <si>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</si>
  <si>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</si>
  <si>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</si>
  <si>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</si>
  <si>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</si>
  <si>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</si>
  <si>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</si>
  <si>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</si>
  <si>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</si>
  <si>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</si>
  <si>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</si>
  <si>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</si>
  <si>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</si>
  <si>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</si>
  <si>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</si>
  <si>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</si>
  <si>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</si>
  <si>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</si>
  <si>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</si>
  <si>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</si>
  <si>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</si>
  <si>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</si>
  <si>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</si>
  <si>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</si>
  <si>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</si>
  <si>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</si>
  <si>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</si>
  <si>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</si>
  <si>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</si>
  <si>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</si>
  <si>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</si>
  <si>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</si>
  <si>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</si>
  <si>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</si>
  <si>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</si>
  <si>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</si>
  <si>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</si>
  <si>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</si>
  <si>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</si>
  <si>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</si>
  <si>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</si>
  <si>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</si>
  <si>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</si>
  <si>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</si>
  <si>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</si>
  <si>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</si>
  <si>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</si>
  <si>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</si>
  <si>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</si>
  <si>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</si>
  <si>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</si>
  <si>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</si>
  <si>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</si>
  <si>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</si>
  <si>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</si>
  <si>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</si>
  <si>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</si>
  <si>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</si>
  <si>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</si>
  <si>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</si>
  <si>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</si>
  <si>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</si>
  <si>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</si>
  <si>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</si>
  <si>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</si>
  <si>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</si>
  <si>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</si>
  <si>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</si>
  <si>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</si>
  <si>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</si>
  <si>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</si>
  <si>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</si>
  <si>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</si>
  <si>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</si>
  <si>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</si>
  <si>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</si>
  <si>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</si>
  <si>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</si>
  <si>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</si>
  <si>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</si>
  <si>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</si>
  <si>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</si>
  <si>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</si>
  <si>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</si>
  <si>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</si>
  <si>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</si>
  <si>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</si>
  <si>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</si>
  <si>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</si>
  <si>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</si>
  <si>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</si>
  <si>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</si>
  <si>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</si>
  <si>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</si>
  <si>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</si>
  <si>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</si>
  <si>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</si>
  <si>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</si>
  <si>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</si>
  <si>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</si>
  <si>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</si>
  <si>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</si>
  <si>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</si>
  <si>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</si>
  <si>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</si>
  <si>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</si>
  <si>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</si>
  <si>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</si>
  <si>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</si>
  <si>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</si>
  <si>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</si>
  <si>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</si>
  <si>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</si>
  <si>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</si>
  <si>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</si>
  <si>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</si>
  <si>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</si>
  <si>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</si>
  <si>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</si>
  <si>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</si>
  <si>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</si>
  <si>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</si>
  <si>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</si>
  <si>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</si>
  <si>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</si>
  <si>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</si>
  <si>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</si>
  <si>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</si>
  <si>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</si>
  <si>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</si>
  <si>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</si>
  <si>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</si>
  <si>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</si>
  <si>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</si>
  <si>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</si>
  <si>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</si>
  <si>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</si>
  <si>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</si>
  <si>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</si>
  <si>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</si>
  <si>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</si>
  <si>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</si>
  <si>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</si>
  <si>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</si>
  <si>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</si>
  <si>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</si>
  <si>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</si>
  <si>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</si>
  <si>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</si>
  <si>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</si>
  <si>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</si>
  <si>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</si>
  <si>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</si>
  <si>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</si>
  <si>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</si>
  <si>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</si>
  <si>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</si>
  <si>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</si>
  <si>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</si>
  <si>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</si>
  <si>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</si>
  <si>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</si>
  <si>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</si>
  <si>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</si>
  <si>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</si>
  <si>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</si>
  <si>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</si>
  <si>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</si>
  <si>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</si>
  <si>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</si>
  <si>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</si>
  <si>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</si>
  <si>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</si>
  <si>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</si>
  <si>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</si>
  <si>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</si>
  <si>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</si>
  <si>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</si>
  <si>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</si>
  <si>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</si>
  <si>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</si>
  <si>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</si>
  <si>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</si>
  <si>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</si>
  <si>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</si>
  <si>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</si>
  <si>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</si>
  <si>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</si>
  <si>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</si>
  <si>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</si>
  <si>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</si>
  <si>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</si>
  <si>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</si>
  <si>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</si>
  <si>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</si>
  <si>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</si>
  <si>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</si>
  <si>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</si>
  <si>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</si>
  <si>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</si>
  <si>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</si>
  <si>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</si>
  <si>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</si>
  <si>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</si>
  <si>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</si>
  <si>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</si>
  <si>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</si>
  <si>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</si>
  <si>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</si>
  <si>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</si>
  <si>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</si>
  <si>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</si>
  <si>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</si>
  <si>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</si>
  <si>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</si>
  <si>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</si>
  <si>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</si>
  <si>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</si>
  <si>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</si>
  <si>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</si>
  <si>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</si>
  <si>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</si>
  <si>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</si>
  <si>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</si>
  <si>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</si>
  <si>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</si>
  <si>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</si>
  <si>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</si>
  <si>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</si>
  <si>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</si>
  <si>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</si>
  <si>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</si>
  <si>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</si>
  <si>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</si>
  <si>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</si>
  <si>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</si>
  <si>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</si>
  <si>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</si>
  <si>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</si>
  <si>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</si>
  <si>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</si>
  <si>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</si>
  <si>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</si>
  <si>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</si>
  <si>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</si>
  <si>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</si>
  <si>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</si>
  <si>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</si>
  <si>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</si>
  <si>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</si>
  <si>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</si>
  <si>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</si>
  <si>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</si>
  <si>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</si>
  <si>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</si>
  <si>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</si>
  <si>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</si>
  <si>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</si>
  <si>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</si>
  <si>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</si>
  <si>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</si>
  <si>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</si>
  <si>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</si>
  <si>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</si>
  <si>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</si>
  <si>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</si>
  <si>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</si>
  <si>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</si>
  <si>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</si>
  <si>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</si>
  <si>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</si>
  <si>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</si>
  <si>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</si>
  <si>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</si>
  <si>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</si>
  <si>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</si>
  <si>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</si>
  <si>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</si>
  <si>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</si>
  <si>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</si>
  <si>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</si>
  <si>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</si>
  <si>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</si>
  <si>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</si>
  <si>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</si>
  <si>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</si>
  <si>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</si>
  <si>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</si>
  <si>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</si>
  <si>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</si>
  <si>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</si>
  <si>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</si>
  <si>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</si>
  <si>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</si>
  <si>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</si>
  <si>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</si>
  <si>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</si>
  <si>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</si>
  <si>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</si>
  <si>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</si>
  <si>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</si>
  <si>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</si>
  <si>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</si>
  <si>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</si>
  <si>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</si>
  <si>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</si>
  <si>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</si>
  <si>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</si>
  <si>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</si>
  <si>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</si>
  <si>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</si>
  <si>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</si>
  <si>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</si>
  <si>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</si>
  <si>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</si>
  <si>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</si>
  <si>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</si>
  <si>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</si>
  <si>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</si>
  <si>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</si>
  <si>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</si>
  <si>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</si>
  <si>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</si>
  <si>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</si>
  <si>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</si>
  <si>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</si>
  <si>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</si>
  <si>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</si>
  <si>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</si>
  <si>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</si>
  <si>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</si>
  <si>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</si>
  <si>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</si>
  <si>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</si>
  <si>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</si>
  <si>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</si>
  <si>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</si>
  <si>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</si>
  <si>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</si>
  <si>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</si>
  <si>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</si>
  <si>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</si>
  <si>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</si>
  <si>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</si>
  <si>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</si>
  <si>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</si>
  <si>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</si>
  <si>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</si>
  <si>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</si>
  <si>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</si>
  <si>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</si>
  <si>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</si>
  <si>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</si>
  <si>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</si>
  <si>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</si>
  <si>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</si>
  <si>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</si>
  <si>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</si>
  <si>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</si>
  <si>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</si>
  <si>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</si>
  <si>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</si>
  <si>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</si>
  <si>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</si>
  <si>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</si>
  <si>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</si>
  <si>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</si>
  <si>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</si>
  <si>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</si>
  <si>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</si>
  <si>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</si>
  <si>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</si>
  <si>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</si>
  <si>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</si>
  <si>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</si>
  <si>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</si>
  <si>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</si>
  <si>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</si>
  <si>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</si>
  <si>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</si>
  <si>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</si>
  <si>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</si>
  <si>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</si>
  <si>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</si>
  <si>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</si>
  <si>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</si>
  <si>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</si>
  <si>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</si>
  <si>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</si>
  <si>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</si>
  <si>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</si>
  <si>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</si>
  <si>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</si>
  <si>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</si>
  <si>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</si>
  <si>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</si>
  <si>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</si>
  <si>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</si>
  <si>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</si>
  <si>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</si>
  <si>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</si>
  <si>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</si>
  <si>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</si>
  <si>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</si>
  <si>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</si>
  <si>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</si>
  <si>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</si>
  <si>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</si>
  <si>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</si>
  <si>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</si>
  <si>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</si>
  <si>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</si>
  <si>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</si>
  <si>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</si>
  <si>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</si>
  <si>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</si>
  <si>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</si>
  <si>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</si>
  <si>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</si>
  <si>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</si>
  <si>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</si>
  <si>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</si>
  <si>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</si>
  <si>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</si>
  <si>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</si>
  <si>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</si>
  <si>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</si>
  <si>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</si>
  <si>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</si>
  <si>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</si>
  <si>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</si>
  <si>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</si>
  <si>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</si>
  <si>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</si>
  <si>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</si>
  <si>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</si>
  <si>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</si>
  <si>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</si>
  <si>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</si>
  <si>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</si>
  <si>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</si>
  <si>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</si>
  <si>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</si>
  <si>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</si>
  <si>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</si>
  <si>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</si>
  <si>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</si>
  <si>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</si>
  <si>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</si>
  <si>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</si>
  <si>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</si>
  <si>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</si>
  <si>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</si>
  <si>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</si>
  <si>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</si>
  <si>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</si>
  <si>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</si>
  <si>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</si>
  <si>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</si>
  <si>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</si>
  <si>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</si>
  <si>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</si>
  <si>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</si>
  <si>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</si>
  <si>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</si>
  <si>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</si>
  <si>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</si>
  <si>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</si>
  <si>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</si>
  <si>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</si>
  <si>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</si>
  <si>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</si>
  <si>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</si>
  <si>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</si>
  <si>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</si>
  <si>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</si>
  <si>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</si>
  <si>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</si>
  <si>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</si>
  <si>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</si>
  <si>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</si>
  <si>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</si>
  <si>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</si>
  <si>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</si>
  <si>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</si>
  <si>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</si>
  <si>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</si>
  <si>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</si>
  <si>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</si>
  <si>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</si>
  <si>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</si>
  <si>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</si>
  <si>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</si>
  <si>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</si>
  <si>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</si>
  <si>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</si>
  <si>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</si>
  <si>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</si>
  <si>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</si>
  <si>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</si>
  <si>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</si>
  <si>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</si>
  <si>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</si>
  <si>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</si>
  <si>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</si>
  <si>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</si>
  <si>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</si>
  <si>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</si>
  <si>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</si>
  <si>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</si>
  <si>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</si>
  <si>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</si>
  <si>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</si>
  <si>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</si>
  <si>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</si>
  <si>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</si>
  <si>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</si>
  <si>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</si>
  <si>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</si>
  <si>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</si>
  <si>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</si>
  <si>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</si>
  <si>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</si>
  <si>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</si>
  <si>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</si>
  <si>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</si>
  <si>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</si>
  <si>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</si>
  <si>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</si>
  <si>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</si>
  <si>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</si>
  <si>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</si>
  <si>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</si>
  <si>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</si>
  <si>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</si>
  <si>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</si>
  <si>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</si>
  <si>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</si>
  <si>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</si>
  <si>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</si>
  <si>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</si>
  <si>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</si>
  <si>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</si>
  <si>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</si>
  <si>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</si>
  <si>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</si>
  <si>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</si>
  <si>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</si>
  <si>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</si>
  <si>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</si>
  <si>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</si>
  <si>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</si>
  <si>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</si>
  <si>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</si>
  <si>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</si>
  <si>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</si>
  <si>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</si>
  <si>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</si>
  <si>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</si>
  <si>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</si>
  <si>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</si>
  <si>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</si>
  <si>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</si>
  <si>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</si>
  <si>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</si>
  <si>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</si>
  <si>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</si>
  <si>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</si>
  <si>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</si>
  <si>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</si>
  <si>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</si>
  <si>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</si>
  <si>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</si>
  <si>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</si>
  <si>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</si>
  <si>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</si>
  <si>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</si>
  <si>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</si>
  <si>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</si>
  <si>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</si>
  <si>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</si>
  <si>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</si>
  <si>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</si>
  <si>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</si>
  <si>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</si>
  <si>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</si>
  <si>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</si>
  <si>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</si>
  <si>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</si>
  <si>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</si>
  <si>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</si>
  <si>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</si>
  <si>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</si>
  <si>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</si>
  <si>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</si>
  <si>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</si>
  <si>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</si>
  <si>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</si>
  <si>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</si>
  <si>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</si>
  <si>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</si>
  <si>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</si>
  <si>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</si>
  <si>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</si>
  <si>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</si>
  <si>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</si>
  <si>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</si>
  <si>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</si>
  <si>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</si>
  <si>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</si>
  <si>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</si>
  <si>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</si>
  <si>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</si>
  <si>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</si>
  <si>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</si>
  <si>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</si>
  <si>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</si>
  <si>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</si>
  <si>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</si>
  <si>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</si>
  <si>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</si>
  <si>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</si>
  <si>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</si>
  <si>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</si>
  <si>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</si>
  <si>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</si>
  <si>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</si>
  <si>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</si>
  <si>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</si>
  <si>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</si>
  <si>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</si>
  <si>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</si>
  <si>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</si>
  <si>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</si>
  <si>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</si>
  <si>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</si>
  <si>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</si>
  <si>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</si>
  <si>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</si>
  <si>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</si>
  <si>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</si>
  <si>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</si>
  <si>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</si>
  <si>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</si>
  <si>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</si>
  <si>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</si>
  <si>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</si>
  <si>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</si>
  <si>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</si>
  <si>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</si>
  <si>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</si>
  <si>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</si>
  <si>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</si>
  <si>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</si>
  <si>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</si>
  <si>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</si>
  <si>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</si>
  <si>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</si>
  <si>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</si>
  <si>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</si>
  <si>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</si>
  <si>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</si>
  <si>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</si>
  <si>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</si>
  <si>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</si>
  <si>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</si>
  <si>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</si>
  <si>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</si>
  <si>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</si>
  <si>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</si>
  <si>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</si>
  <si>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</si>
  <si>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</si>
  <si>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</si>
  <si>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</si>
  <si>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</si>
  <si>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</si>
  <si>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</si>
  <si>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</si>
  <si>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</si>
  <si>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</si>
  <si>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</si>
  <si>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</si>
  <si>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</si>
  <si>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</si>
  <si>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</si>
  <si>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</si>
  <si>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</si>
  <si>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</si>
  <si>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</si>
  <si>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</si>
  <si>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</si>
  <si>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</si>
  <si>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</si>
  <si>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</si>
  <si>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</si>
  <si>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</si>
  <si>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</si>
  <si>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</si>
  <si>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</si>
  <si>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</si>
  <si>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</si>
  <si>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</si>
  <si>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</si>
  <si>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</si>
  <si>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</si>
  <si>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</si>
  <si>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</si>
  <si>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</si>
  <si>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</si>
  <si>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</si>
  <si>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</si>
  <si>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</si>
  <si>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</si>
  <si>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</si>
  <si>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</si>
  <si>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</si>
  <si>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</si>
  <si>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</si>
  <si>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</si>
  <si>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</si>
  <si>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</si>
  <si>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</si>
  <si>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</si>
  <si>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</si>
  <si>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</si>
  <si>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</si>
  <si>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</si>
  <si>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</si>
  <si>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</si>
  <si>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</si>
  <si>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</si>
  <si>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</si>
  <si>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</si>
  <si>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</si>
  <si>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</si>
  <si>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</si>
  <si>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</si>
  <si>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</si>
  <si>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</si>
  <si>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</si>
  <si>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</si>
  <si>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</si>
  <si>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</si>
  <si>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</si>
  <si>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</si>
  <si>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</si>
  <si>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</si>
  <si>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</si>
  <si>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</si>
  <si>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</si>
  <si>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</si>
  <si>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</si>
  <si>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</si>
  <si>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</si>
  <si>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</si>
  <si>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</si>
  <si>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</si>
  <si>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</si>
  <si>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</si>
  <si>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</si>
  <si>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</si>
  <si>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</si>
  <si>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</si>
  <si>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</si>
  <si>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</si>
  <si>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</si>
  <si>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</si>
  <si>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</si>
  <si>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</si>
  <si>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</si>
  <si>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</si>
  <si>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</si>
  <si>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</si>
  <si>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</si>
  <si>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</si>
  <si>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</si>
  <si>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</si>
  <si>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</si>
  <si>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</si>
  <si>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</si>
  <si>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</si>
  <si>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</si>
  <si>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</si>
  <si>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</si>
  <si>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</si>
  <si>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</si>
  <si>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</si>
  <si>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</si>
  <si>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</si>
  <si>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</si>
  <si>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</si>
  <si>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</si>
  <si>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</si>
  <si>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</si>
  <si>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</si>
  <si>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</si>
  <si>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</si>
  <si>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</si>
  <si>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</si>
  <si>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</si>
  <si>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</si>
  <si>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</si>
  <si>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</si>
  <si>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</si>
  <si>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</si>
  <si>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</si>
  <si>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</si>
  <si>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</si>
  <si>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</si>
  <si>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</si>
  <si>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</si>
  <si>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</si>
  <si>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</si>
  <si>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</si>
  <si>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</si>
  <si>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</si>
  <si>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</si>
  <si>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</si>
  <si>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</si>
  <si>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</si>
  <si>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</si>
  <si>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</si>
  <si>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</si>
  <si>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</si>
  <si>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</si>
  <si>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</si>
  <si>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</si>
  <si>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</si>
  <si>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</si>
  <si>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</si>
  <si>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</si>
  <si>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</si>
  <si>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</si>
  <si>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</si>
  <si>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</si>
  <si>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</si>
  <si>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</si>
  <si>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</si>
  <si>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</si>
  <si>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</si>
  <si>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</si>
  <si>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</si>
  <si>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</si>
  <si>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</si>
  <si>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</si>
  <si>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</si>
  <si>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</si>
  <si>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</si>
  <si>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</si>
  <si>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</si>
  <si>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</si>
  <si>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</si>
  <si>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</si>
  <si>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</si>
  <si>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</si>
  <si>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</si>
  <si>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</si>
  <si>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</si>
  <si>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</si>
  <si>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</si>
  <si>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</si>
  <si>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</si>
  <si>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</si>
  <si>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</si>
  <si>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</si>
  <si>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</si>
  <si>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</si>
  <si>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</si>
  <si>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</si>
  <si>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</si>
  <si>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</si>
  <si>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</si>
  <si>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</si>
  <si>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</si>
  <si>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</si>
  <si>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</si>
  <si>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</si>
  <si>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</si>
  <si>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</si>
  <si>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</si>
  <si>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</si>
  <si>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</si>
  <si>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</si>
  <si>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</si>
  <si>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</si>
  <si>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</si>
  <si>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</si>
  <si>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</si>
  <si>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</si>
  <si>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</si>
  <si>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</si>
  <si>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</si>
  <si>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</si>
  <si>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</si>
  <si>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</si>
  <si>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</si>
  <si>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</si>
  <si>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</si>
  <si>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</si>
  <si>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</si>
  <si>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</si>
  <si>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</si>
  <si>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</si>
  <si>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</si>
  <si>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</si>
  <si>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</si>
  <si>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</si>
  <si>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</si>
  <si>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</si>
  <si>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</si>
  <si>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</si>
  <si>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</si>
  <si>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</si>
  <si>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</si>
  <si>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</si>
  <si>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</si>
  <si>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</si>
  <si>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</si>
  <si>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</si>
  <si>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</si>
  <si>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</si>
  <si>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</si>
  <si>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</si>
  <si>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</si>
  <si>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</si>
  <si>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</si>
  <si>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</si>
  <si>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</si>
  <si>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</si>
  <si>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</si>
  <si>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</si>
  <si>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</si>
  <si>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</si>
  <si>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</si>
  <si>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</si>
  <si>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</si>
  <si>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</si>
  <si>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</si>
  <si>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</si>
  <si>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</si>
  <si>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</si>
  <si>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</si>
  <si>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</si>
  <si>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</si>
  <si>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</si>
  <si>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</si>
  <si>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</si>
  <si>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</si>
  <si>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</si>
  <si>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</si>
  <si>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</si>
  <si>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</si>
  <si>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</si>
  <si>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</si>
  <si>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</si>
  <si>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</si>
  <si>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</si>
  <si>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</si>
  <si>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</si>
  <si>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</si>
  <si>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</si>
  <si>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</si>
  <si>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</si>
  <si>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</si>
  <si>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</si>
  <si>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</si>
  <si>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</si>
  <si>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</si>
  <si>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</si>
  <si>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</si>
  <si>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</si>
  <si>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</si>
  <si>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</si>
  <si>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</si>
  <si>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</si>
  <si>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</si>
  <si>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</si>
  <si>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</si>
  <si>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</si>
  <si>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</si>
  <si>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</si>
  <si>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</si>
  <si>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</si>
  <si>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</si>
  <si>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</si>
  <si>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</si>
  <si>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</si>
  <si>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</si>
  <si>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</si>
  <si>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</si>
  <si>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</si>
  <si>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</si>
  <si>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</si>
  <si>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</si>
  <si>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</si>
  <si>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</si>
  <si>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</si>
  <si>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</si>
  <si>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</si>
  <si>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</si>
  <si>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</si>
  <si>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</si>
  <si>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</si>
  <si>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</si>
  <si>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</si>
  <si>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</si>
  <si>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</si>
  <si>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</si>
  <si>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</si>
  <si>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</si>
  <si>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</si>
  <si>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</si>
  <si>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</si>
  <si>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</si>
  <si>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</si>
  <si>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</si>
  <si>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</si>
  <si>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</si>
  <si>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</si>
  <si>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</si>
  <si>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</si>
  <si>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</si>
  <si>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</si>
  <si>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</si>
  <si>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</si>
  <si>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</si>
  <si>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</si>
  <si>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</si>
  <si>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</si>
  <si>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</si>
  <si>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</si>
  <si>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</si>
  <si>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</si>
  <si>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</si>
  <si>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</si>
  <si>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</si>
  <si>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</si>
  <si>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</si>
  <si>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</si>
  <si>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</si>
  <si>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</si>
  <si>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</si>
  <si>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</si>
  <si>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</si>
  <si>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</si>
  <si>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</si>
  <si>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</si>
  <si>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</si>
  <si>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</si>
  <si>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</si>
  <si>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</si>
  <si>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</si>
  <si>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</si>
  <si>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</si>
  <si>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</si>
  <si>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</si>
  <si>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</si>
  <si>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</si>
  <si>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</si>
  <si>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</si>
  <si>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</si>
  <si>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</si>
  <si>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</si>
  <si>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</si>
  <si>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</si>
  <si>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</si>
  <si>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</si>
  <si>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</si>
  <si>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</si>
  <si>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</si>
  <si>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</si>
  <si>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</si>
  <si>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</si>
  <si>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</si>
  <si>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</si>
  <si>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</si>
  <si>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</si>
  <si>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</si>
  <si>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</si>
  <si>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</si>
  <si>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</si>
  <si>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</si>
  <si>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</si>
  <si>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</si>
  <si>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</si>
  <si>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</si>
  <si>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</si>
  <si>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</si>
  <si>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</si>
  <si>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</si>
  <si>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</si>
  <si>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</si>
  <si>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</si>
  <si>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</si>
  <si>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</si>
  <si>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</si>
  <si>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</si>
  <si>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</si>
  <si>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</si>
  <si>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</si>
  <si>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</si>
  <si>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</si>
  <si>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</si>
  <si>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</si>
  <si>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</si>
  <si>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</si>
  <si>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</si>
  <si>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</si>
  <si>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</si>
  <si>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</si>
  <si>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</si>
  <si>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</si>
  <si>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</si>
  <si>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</si>
  <si>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</si>
  <si>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</si>
  <si>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</si>
  <si>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</si>
  <si>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</si>
  <si>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</si>
  <si>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</si>
  <si>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</si>
  <si>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</si>
  <si>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</si>
  <si>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</si>
  <si>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</si>
  <si>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</si>
  <si>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</si>
  <si>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</si>
  <si>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</si>
  <si>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</si>
  <si>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</si>
  <si>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</si>
  <si>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</si>
  <si>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</si>
  <si>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</si>
  <si>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</si>
  <si>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</si>
  <si>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</si>
  <si>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</si>
  <si>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</si>
  <si>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</si>
  <si>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</si>
  <si>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</si>
  <si>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</si>
  <si>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</si>
  <si>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</si>
  <si>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</si>
  <si>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</si>
  <si>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</si>
  <si>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</si>
  <si>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</si>
  <si>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</si>
  <si>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</si>
  <si>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</si>
  <si>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</si>
  <si>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</si>
  <si>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</si>
  <si>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</si>
  <si>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</si>
  <si>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</si>
  <si>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</si>
  <si>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</si>
  <si>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</si>
  <si>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</si>
  <si>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</si>
  <si>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</si>
  <si>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</si>
  <si>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</si>
  <si>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</si>
  <si>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</si>
  <si>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</si>
  <si>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</si>
  <si>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</si>
  <si>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</si>
  <si>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</si>
  <si>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</si>
  <si>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</si>
  <si>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</si>
  <si>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</si>
  <si>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</si>
  <si>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</si>
  <si>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</si>
  <si>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</si>
  <si>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</si>
  <si>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</si>
  <si>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</si>
  <si>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</si>
  <si>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</si>
  <si>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</si>
  <si>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</si>
  <si>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</si>
  <si>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</si>
  <si>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</si>
  <si>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</si>
  <si>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</si>
  <si>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</si>
  <si>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</si>
  <si>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</si>
  <si>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</si>
  <si>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</si>
  <si>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</si>
  <si>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</si>
  <si>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</si>
  <si>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</si>
  <si>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</si>
  <si>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</si>
  <si>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</si>
  <si>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</si>
  <si>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</si>
  <si>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</si>
  <si>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</si>
  <si>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</si>
  <si>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</si>
  <si>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</si>
  <si>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</si>
  <si>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</si>
  <si>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</si>
  <si>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</si>
  <si>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</si>
  <si>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</si>
  <si>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</si>
  <si>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</si>
  <si>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</si>
  <si>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</si>
  <si>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</si>
  <si>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</si>
  <si>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</si>
  <si>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</si>
  <si>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</si>
  <si>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</si>
  <si>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</si>
  <si>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</si>
  <si>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</si>
  <si>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</si>
  <si>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</si>
  <si>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</si>
  <si>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</si>
  <si>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</si>
  <si>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</si>
  <si>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</si>
  <si>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</si>
  <si>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</si>
  <si>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</si>
  <si>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</si>
  <si>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</si>
  <si>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</si>
  <si>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</si>
  <si>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</si>
  <si>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</si>
  <si>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</si>
  <si>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</si>
  <si>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</si>
  <si>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</si>
  <si>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</si>
  <si>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</si>
  <si>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</si>
  <si>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</si>
  <si>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</si>
  <si>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</si>
  <si>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</si>
  <si>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</si>
  <si>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</si>
  <si>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</si>
  <si>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</si>
  <si>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</si>
  <si>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</si>
  <si>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</si>
  <si>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</si>
  <si>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</si>
  <si>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</si>
  <si>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</si>
  <si>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</si>
  <si>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</si>
  <si>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</si>
  <si>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</si>
  <si>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</si>
  <si>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</si>
  <si>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</si>
  <si>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</si>
  <si>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</si>
  <si>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</si>
  <si>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</si>
  <si>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</si>
  <si>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</si>
  <si>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</si>
  <si>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</si>
  <si>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</si>
  <si>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</si>
  <si>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</si>
  <si>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</si>
  <si>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</si>
  <si>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</si>
  <si>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</si>
  <si>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</si>
  <si>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</si>
  <si>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</si>
  <si>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</si>
  <si>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</si>
  <si>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</si>
  <si>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</si>
  <si>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</si>
  <si>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</si>
  <si>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</si>
  <si>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</si>
  <si>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</si>
  <si>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</si>
  <si>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</si>
  <si>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</si>
  <si>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</si>
  <si>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</si>
  <si>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</si>
  <si>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</si>
  <si>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</si>
  <si>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</si>
  <si>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</si>
  <si>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</si>
  <si>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</si>
  <si>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</si>
  <si>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</si>
  <si>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</si>
  <si>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</si>
  <si>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</si>
  <si>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</si>
  <si>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</si>
  <si>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</si>
  <si>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</si>
  <si>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</si>
  <si>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</si>
  <si>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</si>
  <si>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</si>
  <si>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</si>
  <si>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</si>
  <si>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</si>
  <si>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</si>
  <si>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</si>
  <si>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</si>
  <si>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</si>
  <si>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</si>
  <si>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</si>
  <si>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</si>
  <si>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</si>
  <si>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</si>
  <si>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</si>
  <si>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</si>
  <si>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</si>
  <si>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</si>
  <si>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</si>
  <si>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</si>
  <si>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</si>
  <si>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</si>
  <si>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</si>
  <si>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</si>
  <si>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</si>
  <si>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</si>
  <si>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</si>
  <si>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</si>
  <si>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</si>
  <si>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</si>
  <si>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</si>
  <si>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</si>
  <si>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</si>
  <si>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</si>
  <si>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</si>
  <si>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</si>
  <si>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</si>
  <si>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</si>
  <si>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</si>
  <si>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</si>
  <si>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</si>
  <si>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</si>
  <si>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</si>
  <si>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</si>
  <si>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</si>
  <si>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</si>
  <si>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</si>
  <si>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</si>
  <si>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</si>
  <si>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</si>
  <si>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</si>
  <si>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</si>
  <si>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</si>
  <si>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</si>
  <si>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</si>
  <si>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</si>
  <si>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</si>
  <si>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</si>
  <si>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</si>
  <si>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</si>
  <si>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</si>
  <si>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</si>
  <si>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</si>
  <si>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</si>
  <si>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</si>
  <si>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</si>
  <si>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</si>
  <si>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</si>
  <si>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</si>
  <si>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</si>
  <si>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</si>
  <si>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</si>
  <si>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</si>
  <si>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</si>
  <si>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</si>
  <si>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</si>
  <si>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</si>
  <si>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</si>
  <si>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</si>
  <si>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</si>
  <si>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</si>
  <si>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</si>
  <si>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</si>
  <si>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</si>
  <si>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</si>
  <si>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</si>
  <si>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</si>
  <si>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</si>
  <si>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</si>
  <si>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</si>
  <si>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</si>
  <si>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</si>
  <si>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</si>
  <si>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</si>
  <si>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</si>
  <si>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</si>
  <si>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</si>
  <si>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</si>
  <si>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</si>
  <si>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</si>
  <si>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</si>
  <si>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</si>
  <si>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</si>
  <si>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</si>
  <si>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</si>
  <si>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</si>
  <si>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</si>
  <si>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</si>
  <si>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</si>
  <si>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</si>
  <si>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</si>
  <si>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</si>
  <si>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</si>
  <si>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</si>
  <si>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</si>
  <si>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</si>
  <si>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</si>
  <si>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</si>
  <si>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</si>
  <si>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</si>
  <si>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</si>
  <si>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</si>
  <si>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</si>
  <si>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</si>
  <si>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</si>
  <si>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</si>
  <si>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</si>
  <si>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</si>
  <si>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</si>
  <si>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</si>
  <si>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</si>
  <si>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</si>
  <si>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</si>
  <si>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</si>
  <si>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</si>
  <si>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</si>
  <si>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</si>
  <si>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</si>
  <si>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</si>
  <si>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</si>
  <si>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</si>
  <si>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</si>
  <si>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</si>
  <si>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</si>
  <si>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</si>
  <si>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</si>
  <si>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</si>
  <si>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</si>
  <si>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</si>
  <si>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</si>
  <si>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</si>
  <si>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</si>
  <si>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</si>
  <si>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</si>
  <si>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</si>
  <si>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</si>
  <si>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</si>
  <si>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</si>
  <si>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</si>
  <si>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</si>
  <si>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</si>
  <si>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</si>
  <si>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</si>
  <si>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</si>
  <si>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</si>
  <si>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</si>
  <si>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</si>
  <si>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</si>
  <si>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</si>
  <si>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</si>
  <si>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</si>
  <si>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</si>
  <si>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</si>
  <si>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</si>
  <si>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</si>
  <si>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</si>
  <si>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</si>
  <si>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</si>
  <si>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</si>
  <si>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</si>
  <si>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</si>
  <si>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</si>
  <si>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</si>
  <si>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</si>
  <si>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</si>
  <si>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</si>
  <si>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</si>
  <si>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</si>
  <si>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</si>
  <si>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</si>
  <si>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</si>
  <si>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</si>
  <si>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</si>
  <si>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</si>
  <si>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</si>
  <si>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</si>
  <si>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</si>
  <si>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</si>
  <si>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</si>
  <si>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</si>
  <si>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</si>
  <si>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</si>
  <si>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</si>
  <si>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</si>
  <si>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</si>
  <si>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</si>
  <si>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</si>
  <si>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</si>
  <si>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</si>
  <si>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</si>
  <si>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</si>
  <si>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</si>
  <si>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</si>
  <si>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</si>
  <si>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</si>
  <si>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</si>
  <si>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</si>
  <si>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</si>
  <si>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</si>
  <si>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</si>
  <si>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</si>
  <si>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</si>
  <si>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</si>
  <si>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</si>
  <si>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</si>
  <si>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</si>
  <si>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</si>
  <si>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</si>
  <si>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</si>
  <si>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</si>
  <si>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</si>
  <si>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</si>
  <si>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</si>
  <si>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</si>
  <si>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</si>
  <si>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</si>
  <si>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</si>
  <si>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</si>
  <si>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</si>
  <si>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</si>
  <si>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</si>
  <si>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</si>
  <si>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</si>
  <si>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</si>
  <si>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</si>
  <si>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</si>
  <si>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</si>
  <si>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</si>
  <si>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</si>
  <si>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</si>
  <si>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</si>
  <si>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</si>
  <si>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</si>
  <si>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</si>
  <si>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</si>
  <si>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</si>
  <si>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</si>
  <si>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</si>
  <si>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</si>
  <si>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</si>
  <si>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</si>
  <si>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</si>
  <si>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</si>
  <si>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</si>
  <si>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</si>
  <si>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</si>
  <si>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</si>
  <si>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</si>
  <si>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</si>
  <si>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</si>
  <si>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</si>
  <si>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</si>
  <si>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</si>
  <si>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</si>
  <si>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</si>
  <si>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</si>
  <si>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</si>
  <si>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</si>
  <si>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</si>
  <si>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</si>
  <si>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</si>
  <si>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</si>
  <si>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</si>
  <si>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</si>
  <si>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</si>
  <si>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</si>
  <si>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</si>
  <si>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</si>
  <si>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</si>
  <si>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</si>
  <si>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</si>
  <si>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</si>
  <si>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</si>
  <si>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</si>
  <si>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</si>
  <si>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</si>
  <si>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</si>
  <si>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</si>
  <si>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</si>
  <si>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</si>
  <si>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</si>
  <si>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</si>
  <si>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</si>
  <si>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</si>
  <si>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</si>
  <si>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</si>
  <si>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</si>
  <si>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</si>
  <si>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</si>
  <si>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</si>
  <si>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</si>
  <si>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</si>
  <si>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</si>
  <si>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</si>
  <si>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</si>
  <si>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</si>
  <si>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</si>
  <si>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</si>
  <si>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</si>
  <si>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</si>
  <si>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</si>
  <si>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</si>
  <si>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</si>
  <si>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</si>
  <si>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</si>
  <si>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</si>
  <si>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</si>
  <si>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</si>
  <si>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</si>
  <si>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</si>
  <si>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</si>
  <si>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</si>
  <si>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</si>
  <si>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</si>
  <si>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</si>
  <si>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</si>
  <si>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</si>
  <si>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</si>
  <si>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</si>
  <si>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</si>
  <si>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</si>
  <si>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</si>
  <si>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</si>
  <si>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</si>
  <si>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</si>
  <si>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</si>
  <si>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</si>
  <si>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</si>
  <si>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</si>
  <si>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</si>
  <si>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</si>
  <si>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</si>
  <si>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</si>
  <si>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</si>
  <si>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</si>
  <si>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</si>
  <si>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</si>
  <si>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</si>
  <si>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</si>
  <si>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</si>
  <si>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</si>
  <si>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</si>
  <si>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</si>
  <si>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</si>
  <si>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</si>
  <si>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</si>
  <si>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</si>
  <si>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</si>
  <si>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</si>
  <si>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</si>
  <si>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</si>
  <si>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</si>
  <si>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</si>
  <si>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</si>
  <si>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</si>
  <si>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</si>
  <si>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</si>
  <si>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</si>
  <si>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</si>
  <si>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</si>
  <si>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</si>
  <si>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</si>
  <si>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</si>
  <si>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</si>
  <si>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</si>
  <si>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</si>
  <si>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</si>
  <si>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</si>
  <si>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</si>
  <si>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</si>
  <si>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</si>
  <si>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</si>
  <si>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</si>
  <si>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</si>
  <si>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</si>
  <si>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</si>
  <si>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</si>
  <si>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</si>
  <si>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</si>
  <si>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</si>
  <si>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</si>
  <si>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</si>
  <si>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</si>
  <si>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</si>
  <si>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</si>
  <si>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</si>
  <si>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</si>
  <si>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</si>
  <si>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</si>
  <si>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</si>
  <si>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</si>
  <si>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</si>
  <si>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</si>
  <si>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</si>
  <si>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</si>
  <si>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</si>
  <si>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</si>
  <si>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</si>
  <si>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</si>
  <si>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</si>
  <si>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</si>
  <si>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</si>
  <si>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</si>
  <si>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</si>
  <si>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</si>
  <si>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</si>
  <si>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</si>
  <si>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</si>
  <si>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</si>
  <si>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</si>
  <si>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</si>
  <si>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</si>
  <si>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</si>
  <si>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</si>
  <si>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</si>
  <si>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</si>
  <si>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</si>
  <si>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</si>
  <si>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</si>
  <si>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</si>
  <si>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</si>
  <si>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</si>
  <si>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</si>
  <si>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</si>
  <si>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</si>
  <si>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</si>
  <si>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</si>
  <si>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</si>
  <si>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</si>
  <si>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</si>
  <si>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</si>
  <si>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</si>
  <si>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</si>
  <si>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</si>
  <si>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</si>
  <si>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</si>
  <si>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</si>
  <si>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</si>
  <si>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</si>
  <si>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</si>
  <si>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</si>
  <si>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</si>
  <si>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</si>
  <si>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</si>
  <si>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</si>
  <si>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</si>
  <si>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</si>
  <si>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</si>
  <si>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</si>
  <si>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</si>
  <si>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</si>
  <si>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</si>
  <si>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</si>
  <si>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</si>
  <si>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</si>
  <si>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</si>
  <si>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</si>
  <si>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</si>
  <si>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</si>
  <si>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</si>
  <si>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</si>
  <si>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</si>
  <si>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</si>
  <si>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</si>
  <si>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</si>
  <si>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</si>
  <si>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</si>
  <si>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</si>
  <si>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</si>
  <si>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</si>
  <si>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</si>
  <si>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</si>
  <si>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</si>
  <si>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</si>
  <si>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</si>
  <si>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</si>
  <si>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</si>
  <si>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</si>
  <si>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</si>
  <si>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</si>
  <si>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</si>
  <si>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</si>
  <si>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</si>
  <si>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</si>
  <si>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</si>
  <si>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</si>
  <si>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</si>
  <si>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</si>
  <si>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</si>
  <si>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</si>
  <si>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</si>
  <si>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</si>
  <si>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</si>
  <si>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</si>
  <si>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</si>
  <si>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</si>
  <si>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</si>
  <si>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</si>
  <si>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</si>
  <si>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</si>
  <si>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</si>
  <si>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</si>
  <si>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</si>
  <si>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</si>
  <si>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</si>
  <si>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</si>
  <si>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</si>
  <si>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</si>
  <si>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</si>
  <si>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</si>
  <si>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</si>
  <si>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</si>
  <si>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</si>
  <si>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</si>
  <si>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</si>
  <si>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</si>
  <si>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</si>
  <si>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</si>
  <si>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</si>
  <si>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</si>
  <si>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</si>
  <si>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</si>
  <si>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</si>
  <si>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</si>
  <si>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</si>
  <si>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</si>
  <si>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</si>
  <si>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</si>
  <si>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</si>
  <si>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</si>
  <si>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</si>
  <si>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</si>
  <si>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</si>
  <si>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</si>
  <si>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</si>
  <si>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</si>
  <si>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</si>
  <si>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</si>
  <si>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</si>
  <si>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</si>
  <si>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</si>
  <si>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</si>
  <si>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</si>
  <si>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</si>
  <si>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</si>
  <si>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</si>
  <si>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</si>
  <si>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</si>
  <si>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</si>
  <si>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</si>
  <si>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</si>
  <si>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</si>
  <si>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</si>
  <si>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</si>
  <si>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</si>
  <si>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</si>
  <si>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</si>
  <si>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</si>
  <si>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</si>
  <si>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</si>
  <si>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</si>
  <si>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</si>
  <si>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</si>
  <si>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</si>
  <si>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</si>
  <si>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</si>
  <si>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</si>
  <si>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</si>
  <si>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</si>
  <si>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</si>
  <si>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</si>
  <si>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</si>
  <si>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</si>
  <si>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</si>
  <si>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</si>
  <si>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</si>
  <si>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</si>
  <si>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</si>
  <si>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</si>
  <si>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</si>
  <si>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</si>
  <si>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</si>
  <si>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</si>
  <si>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</si>
  <si>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</si>
  <si>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</si>
  <si>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</si>
  <si>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</si>
  <si>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</si>
  <si>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</si>
  <si>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</si>
  <si>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</si>
  <si>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</si>
  <si>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</si>
  <si>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</si>
  <si>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</si>
  <si>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</si>
  <si>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</si>
  <si>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</si>
  <si>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</si>
  <si>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</si>
  <si>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</si>
  <si>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</si>
  <si>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</si>
  <si>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</si>
  <si>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</si>
  <si>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</si>
  <si>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</si>
  <si>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</si>
  <si>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</si>
  <si>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</si>
  <si>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</si>
  <si>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</si>
  <si>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</si>
  <si>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</si>
  <si>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</si>
  <si>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</si>
  <si>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</si>
  <si>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</si>
  <si>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</si>
  <si>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</si>
  <si>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</si>
  <si>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</si>
  <si>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</si>
  <si>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</si>
  <si>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</si>
  <si>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</si>
  <si>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</si>
  <si>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</si>
  <si>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</si>
  <si>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</si>
  <si>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</si>
  <si>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</si>
  <si>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</si>
  <si>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</si>
  <si>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</si>
  <si>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</si>
  <si>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</si>
  <si>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</si>
  <si>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</si>
  <si>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</si>
  <si>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</si>
  <si>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</si>
  <si>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</si>
  <si>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</si>
  <si>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</si>
  <si>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</si>
  <si>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</si>
  <si>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</si>
  <si>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</si>
  <si>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</si>
  <si>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</si>
  <si>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</si>
  <si>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</si>
  <si>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</si>
  <si>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</si>
  <si>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</si>
  <si>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</si>
  <si>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</si>
  <si>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</si>
  <si>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</si>
  <si>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</si>
  <si>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</si>
  <si>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</si>
  <si>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</si>
  <si>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</si>
  <si>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</si>
  <si>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</si>
  <si>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</si>
  <si>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</si>
  <si>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</si>
  <si>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</si>
  <si>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</si>
  <si>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</si>
  <si>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</si>
  <si>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</si>
  <si>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</si>
  <si>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</si>
  <si>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</si>
  <si>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</si>
  <si>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</si>
  <si>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</si>
  <si>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</si>
  <si>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</si>
  <si>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</si>
  <si>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</si>
  <si>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</si>
  <si>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</si>
  <si>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</si>
  <si>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</si>
  <si>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</si>
  <si>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</si>
  <si>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</si>
  <si>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</si>
  <si>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</si>
  <si>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</si>
  <si>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</si>
  <si>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</si>
  <si>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</si>
  <si>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</si>
  <si>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</si>
  <si>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</si>
  <si>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</si>
  <si>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</si>
  <si>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</si>
  <si>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</si>
  <si>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</si>
  <si>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</si>
  <si>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</si>
  <si>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</si>
  <si>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</si>
  <si>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</si>
  <si>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</si>
  <si>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</si>
  <si>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</si>
  <si>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</si>
  <si>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</si>
  <si>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</si>
  <si>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</si>
  <si>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</si>
  <si>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</si>
  <si>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</si>
  <si>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</si>
  <si>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</si>
  <si>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</si>
  <si>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</si>
  <si>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</si>
  <si>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</si>
  <si>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</si>
  <si>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</si>
  <si>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</si>
  <si>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</si>
  <si>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</si>
  <si>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</si>
  <si>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</si>
  <si>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</si>
  <si>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</si>
  <si>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</si>
  <si>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</si>
  <si>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</si>
  <si>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</si>
  <si>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</si>
  <si>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</si>
  <si>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</si>
  <si>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</si>
  <si>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</si>
  <si>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</si>
  <si>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</si>
  <si>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</si>
  <si>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</si>
  <si>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</si>
  <si>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</si>
  <si>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</si>
  <si>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</si>
  <si>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</si>
  <si>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</si>
  <si>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</si>
  <si>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</si>
  <si>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</si>
  <si>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</si>
  <si>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</si>
  <si>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</si>
  <si>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</si>
  <si>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</si>
  <si>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</si>
  <si>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</si>
  <si>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</si>
  <si>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</si>
  <si>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</si>
  <si>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</si>
  <si>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</si>
  <si>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</si>
  <si>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</si>
  <si>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</si>
  <si>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</si>
  <si>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</si>
  <si>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</si>
  <si>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</si>
  <si>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</si>
  <si>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</si>
  <si>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</si>
  <si>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</si>
  <si>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</si>
  <si>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</si>
  <si>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</si>
  <si>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</si>
  <si>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</si>
  <si>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</si>
  <si>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</si>
  <si>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</si>
  <si>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</si>
  <si>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</si>
  <si>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</si>
  <si>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</si>
  <si>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</si>
  <si>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</si>
  <si>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</si>
  <si>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</si>
  <si>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</si>
  <si>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</si>
  <si>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</si>
  <si>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</si>
  <si>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</si>
  <si>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</si>
  <si>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</si>
  <si>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</si>
  <si>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</si>
  <si>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</si>
  <si>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</si>
  <si>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</si>
  <si>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</si>
  <si>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</si>
  <si>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</si>
  <si>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</si>
  <si>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</si>
  <si>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</si>
  <si>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</si>
  <si>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</si>
  <si>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</si>
  <si>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</si>
  <si>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</si>
  <si>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</si>
  <si>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</si>
  <si>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</si>
  <si>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</si>
  <si>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</si>
  <si>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</si>
  <si>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</si>
  <si>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</si>
  <si>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</si>
  <si>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</si>
  <si>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</si>
  <si>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</si>
  <si>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</si>
  <si>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</si>
  <si>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</si>
  <si>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</si>
  <si>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</si>
  <si>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</si>
  <si>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</si>
  <si>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</si>
  <si>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</si>
  <si>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</si>
  <si>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</si>
  <si>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</si>
  <si>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</si>
  <si>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</si>
  <si>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</si>
  <si>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</si>
  <si>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</si>
  <si>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</si>
  <si>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</si>
  <si>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</si>
  <si>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</si>
  <si>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</si>
  <si>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</si>
  <si>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</si>
  <si>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</si>
  <si>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</si>
  <si>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</si>
  <si>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</si>
  <si>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</si>
  <si>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</si>
  <si>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</si>
  <si>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</si>
  <si>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</si>
  <si>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</si>
  <si>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</si>
  <si>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</si>
  <si>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</si>
  <si>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</si>
  <si>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</si>
  <si>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</si>
  <si>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</si>
  <si>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</si>
  <si>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</si>
  <si>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</si>
  <si>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</si>
  <si>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</si>
  <si>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</si>
  <si>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</si>
  <si>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</si>
  <si>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</si>
  <si>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</si>
  <si>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</si>
  <si>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</si>
  <si>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</si>
  <si>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</si>
  <si>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</si>
  <si>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</si>
  <si>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</si>
  <si>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</si>
  <si>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</si>
  <si>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</si>
  <si>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</si>
  <si>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</si>
  <si>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</si>
  <si>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</si>
  <si>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</si>
  <si>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</si>
  <si>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</si>
  <si>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</si>
  <si>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</si>
  <si>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</si>
  <si>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</si>
  <si>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</si>
  <si>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</si>
  <si>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</si>
  <si>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</si>
  <si>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</si>
  <si>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</si>
  <si>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</si>
  <si>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</si>
  <si>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</si>
  <si>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</si>
  <si>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</si>
  <si>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</si>
  <si>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</si>
  <si>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</si>
  <si>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</si>
  <si>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</si>
  <si>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</si>
  <si>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</si>
  <si>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</si>
  <si>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</si>
  <si>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</si>
  <si>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</si>
  <si>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</si>
  <si>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</si>
  <si>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</si>
  <si>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</si>
  <si>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</si>
  <si>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</si>
  <si>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</si>
  <si>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</si>
  <si>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</si>
  <si>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</si>
  <si>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</si>
  <si>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</si>
  <si>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</si>
  <si>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</si>
  <si>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</si>
  <si>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</si>
  <si>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</si>
  <si>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</si>
  <si>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</si>
  <si>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</si>
  <si>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</si>
  <si>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</si>
  <si>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</si>
  <si>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</si>
  <si>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</si>
  <si>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</si>
  <si>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</si>
  <si>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</si>
  <si>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</si>
  <si>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</si>
  <si>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</si>
  <si>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</si>
  <si>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</si>
  <si>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</si>
  <si>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</si>
  <si>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</si>
  <si>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</si>
  <si>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</si>
  <si>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</si>
  <si>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</si>
  <si>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</si>
  <si>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</si>
  <si>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</si>
  <si>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</si>
  <si>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</si>
  <si>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</si>
  <si>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</si>
  <si>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</si>
  <si>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</si>
  <si>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</si>
  <si>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</si>
  <si>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</si>
  <si>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</si>
  <si>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</si>
  <si>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</si>
  <si>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</si>
  <si>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</si>
  <si>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</si>
  <si>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</si>
  <si>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</si>
  <si>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</si>
  <si>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</si>
  <si>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</si>
  <si>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</si>
  <si>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</si>
  <si>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</si>
  <si>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</si>
  <si>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</si>
  <si>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</si>
  <si>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</si>
  <si>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</si>
  <si>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</si>
  <si>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</si>
  <si>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</si>
  <si>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</si>
  <si>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</si>
  <si>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</si>
  <si>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</si>
  <si>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</si>
  <si>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</si>
  <si>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</si>
  <si>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</si>
  <si>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</si>
  <si>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</si>
  <si>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</si>
  <si>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</si>
  <si>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</si>
  <si>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</si>
  <si>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</si>
  <si>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</si>
  <si>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</si>
  <si>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</si>
  <si>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</si>
  <si>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</si>
  <si>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</si>
  <si>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</si>
  <si>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</si>
  <si>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</si>
  <si>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</si>
  <si>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</si>
  <si>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</si>
  <si>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</si>
  <si>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</si>
  <si>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</si>
  <si>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</si>
  <si>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</si>
  <si>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</si>
  <si>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</si>
  <si>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</si>
  <si>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</si>
  <si>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</si>
  <si>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</si>
  <si>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</si>
  <si>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</si>
  <si>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</si>
  <si>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</si>
  <si>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</si>
  <si>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</si>
  <si>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</si>
  <si>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</si>
  <si>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</si>
  <si>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</si>
  <si>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</si>
  <si>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</si>
  <si>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</si>
  <si>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</si>
  <si>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</si>
  <si>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</si>
  <si>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</si>
  <si>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</si>
  <si>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</si>
  <si>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</si>
  <si>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</si>
  <si>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</si>
  <si>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</si>
  <si>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</si>
  <si>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</si>
  <si>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</si>
  <si>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</si>
  <si>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</si>
  <si>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</si>
  <si>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</si>
  <si>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</si>
  <si>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</si>
  <si>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</si>
  <si>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</si>
  <si>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</si>
  <si>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</si>
  <si>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</si>
  <si>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</si>
  <si>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</si>
  <si>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</si>
  <si>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</si>
  <si>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</si>
  <si>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</si>
  <si>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</si>
  <si>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</si>
  <si>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</si>
  <si>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</si>
  <si>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</si>
  <si>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</si>
  <si>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</si>
  <si>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</si>
  <si>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</si>
  <si>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</si>
  <si>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</si>
  <si>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</si>
  <si>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</si>
  <si>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</si>
  <si>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</si>
  <si>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</si>
  <si>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</si>
  <si>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</si>
  <si>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</si>
  <si>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</si>
  <si>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</si>
  <si>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</si>
  <si>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</si>
  <si>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</si>
  <si>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</si>
  <si>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</si>
  <si>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</si>
  <si>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</si>
  <si>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</si>
  <si>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</si>
  <si>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</si>
  <si>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</si>
  <si>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</si>
  <si>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</si>
  <si>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</si>
  <si>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</si>
  <si>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</si>
  <si>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</si>
  <si>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</si>
  <si>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</si>
  <si>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</si>
  <si>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</si>
  <si>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</si>
  <si>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</si>
  <si>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</si>
  <si>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</si>
  <si>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</si>
  <si>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</si>
  <si>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</si>
  <si>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</si>
  <si>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</si>
  <si>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</si>
  <si>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</si>
  <si>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</si>
  <si>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</si>
  <si>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</si>
  <si>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</si>
  <si>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</si>
  <si>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</si>
  <si>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</si>
  <si>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</si>
  <si>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</si>
  <si>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</si>
  <si>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</si>
  <si>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</si>
  <si>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</si>
  <si>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</si>
  <si>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</si>
  <si>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</si>
  <si>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</si>
  <si>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</si>
  <si>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</si>
  <si>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</si>
  <si>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</si>
  <si>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</si>
  <si>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</si>
  <si>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</si>
  <si>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</si>
  <si>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</si>
  <si>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</si>
  <si>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</si>
  <si>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</si>
  <si>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</si>
  <si>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</si>
  <si>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</si>
  <si>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</si>
  <si>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</si>
  <si>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</si>
  <si>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</si>
  <si>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</si>
  <si>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</si>
  <si>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</si>
  <si>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</si>
  <si>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</si>
  <si>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</si>
  <si>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</si>
  <si>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</si>
  <si>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</si>
  <si>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</si>
  <si>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</si>
  <si>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</si>
  <si>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</si>
  <si>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</si>
  <si>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</si>
  <si>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</si>
  <si>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</si>
  <si>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</si>
  <si>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</si>
  <si>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</si>
  <si>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</si>
  <si>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</si>
  <si>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</si>
  <si>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</si>
  <si>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</si>
  <si>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</si>
  <si>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</si>
  <si>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</si>
  <si>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</si>
  <si>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</si>
  <si>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</si>
  <si>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</si>
  <si>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</si>
  <si>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</si>
  <si>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</si>
  <si>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</si>
  <si>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</si>
  <si>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</si>
  <si>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</si>
  <si>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</si>
  <si>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</si>
  <si>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</si>
  <si>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</si>
  <si>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</si>
  <si>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</si>
  <si>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</si>
  <si>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</si>
  <si>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</si>
  <si>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</si>
  <si>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</si>
  <si>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</si>
  <si>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</si>
  <si>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</si>
  <si>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</si>
  <si>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</si>
  <si>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</si>
  <si>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</si>
  <si>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</si>
  <si>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</si>
  <si>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</si>
  <si>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</si>
  <si>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</si>
  <si>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</si>
  <si>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</si>
  <si>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</si>
  <si>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</si>
  <si>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</si>
  <si>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</si>
  <si>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</si>
  <si>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</si>
  <si>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</si>
  <si>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</si>
  <si>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</si>
  <si>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</si>
  <si>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</si>
  <si>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</si>
  <si>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</si>
  <si>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</si>
  <si>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</si>
  <si>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</si>
  <si>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</si>
  <si>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</si>
  <si>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</si>
  <si>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</si>
  <si>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</si>
  <si>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</si>
  <si>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</si>
  <si>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</si>
  <si>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</si>
  <si>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</si>
  <si>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</si>
  <si>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</si>
  <si>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</si>
  <si>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</si>
  <si>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</si>
  <si>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</si>
  <si>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</si>
  <si>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</si>
  <si>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</si>
  <si>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</si>
  <si>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</si>
  <si>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</si>
  <si>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</si>
  <si>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</si>
  <si>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</si>
  <si>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</si>
  <si>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</si>
  <si>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</si>
  <si>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</si>
  <si>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</si>
  <si>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</si>
  <si>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</si>
  <si>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</si>
  <si>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</si>
  <si>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</si>
  <si>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</si>
  <si>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</si>
  <si>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</si>
  <si>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</si>
  <si>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</si>
  <si>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</si>
  <si>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</si>
  <si>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</si>
  <si>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</si>
  <si>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</si>
  <si>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</si>
  <si>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</si>
  <si>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</si>
  <si>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</si>
  <si>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</si>
  <si>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</si>
  <si>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</si>
  <si>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</si>
  <si>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</si>
  <si>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</si>
  <si>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</si>
  <si>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</si>
  <si>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</si>
  <si>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</si>
  <si>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</si>
  <si>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</si>
  <si>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</si>
  <si>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</si>
  <si>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</si>
  <si>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</si>
  <si>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</si>
  <si>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</si>
  <si>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</si>
  <si>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</si>
  <si>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</si>
  <si>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</si>
  <si>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</si>
  <si>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</si>
  <si>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</si>
  <si>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</si>
  <si>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</si>
  <si>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</si>
  <si>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</si>
  <si>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</si>
  <si>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</si>
  <si>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</si>
  <si>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</si>
  <si>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</si>
  <si>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</si>
  <si>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</si>
  <si>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</si>
  <si>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</si>
  <si>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</si>
  <si>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</si>
  <si>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</si>
  <si>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</si>
  <si>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</si>
  <si>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</si>
  <si>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</si>
  <si>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</si>
  <si>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</si>
  <si>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</si>
  <si>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</si>
  <si>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</si>
  <si>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</si>
  <si>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</si>
  <si>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</si>
  <si>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</si>
  <si>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</si>
  <si>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</si>
  <si>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</si>
  <si>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</si>
  <si>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</si>
  <si>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</si>
  <si>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</si>
  <si>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</si>
  <si>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</si>
  <si>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</si>
  <si>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</si>
  <si>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</si>
  <si>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</si>
  <si>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</si>
  <si>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</si>
  <si>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</si>
  <si>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</si>
  <si>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</si>
  <si>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</si>
  <si>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</si>
  <si>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</si>
  <si>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</si>
  <si>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</si>
  <si>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</si>
  <si>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</si>
  <si>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</si>
  <si>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</si>
  <si>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</si>
  <si>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</si>
  <si>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</si>
  <si>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</si>
  <si>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</si>
  <si>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</si>
  <si>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</si>
  <si>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</si>
  <si>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</si>
  <si>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</si>
  <si>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</si>
  <si>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</si>
  <si>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</si>
  <si>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</si>
  <si>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</si>
  <si>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</si>
  <si>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</si>
  <si>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</si>
  <si>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</si>
  <si>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</si>
  <si>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</si>
  <si>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</si>
  <si>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</si>
  <si>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</si>
  <si>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</si>
  <si>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</si>
  <si>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</si>
  <si>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</si>
  <si>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</si>
  <si>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</si>
  <si>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</si>
  <si>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</si>
  <si>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</si>
  <si>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</si>
  <si>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</si>
  <si>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</si>
  <si>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</si>
  <si>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</si>
  <si>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</si>
  <si>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</si>
  <si>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</si>
  <si>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</si>
  <si>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</si>
  <si>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</si>
  <si>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</si>
  <si>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</si>
  <si>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</si>
  <si>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</si>
  <si>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</si>
  <si>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</si>
  <si>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</si>
  <si>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</si>
  <si>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</si>
  <si>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</si>
  <si>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</si>
  <si>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</si>
  <si>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</si>
  <si>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</si>
  <si>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</si>
  <si>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</si>
  <si>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</si>
  <si>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</si>
  <si>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</si>
  <si>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</si>
  <si>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</si>
  <si>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</si>
  <si>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</si>
  <si>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</si>
  <si>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</si>
  <si>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</si>
  <si>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</si>
  <si>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</si>
  <si>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</si>
  <si>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</si>
  <si>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</si>
  <si>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</si>
  <si>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</si>
  <si>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</si>
  <si>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</si>
  <si>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</si>
  <si>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</si>
  <si>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</si>
  <si>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</si>
  <si>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</si>
  <si>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</si>
  <si>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</si>
  <si>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</si>
  <si>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</si>
  <si>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</si>
  <si>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</si>
  <si>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</si>
  <si>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</si>
  <si>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</si>
  <si>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</si>
  <si>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</si>
  <si>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</si>
  <si>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</si>
  <si>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</si>
  <si>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</si>
  <si>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</si>
  <si>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</si>
  <si>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</si>
  <si>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</si>
  <si>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</si>
  <si>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</si>
  <si>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</si>
  <si>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</si>
  <si>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</si>
  <si>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</si>
  <si>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</si>
  <si>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</si>
  <si>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</si>
  <si>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</si>
  <si>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</si>
  <si>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</si>
  <si>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</si>
  <si>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</si>
  <si>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</si>
  <si>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</si>
  <si>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</si>
  <si>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</si>
  <si>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</si>
  <si>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</si>
  <si>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</si>
  <si>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</si>
  <si>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</si>
  <si>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</si>
  <si>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</si>
  <si>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</si>
  <si>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</si>
  <si>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</si>
  <si>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</si>
  <si>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</si>
  <si>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</si>
  <si>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</si>
  <si>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</si>
  <si>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</si>
  <si>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</si>
  <si>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</si>
  <si>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</si>
  <si>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</si>
  <si>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</si>
  <si>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</si>
  <si>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</si>
  <si>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</si>
  <si>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</si>
  <si>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</si>
  <si>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</si>
  <si>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</si>
  <si>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</si>
  <si>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</si>
  <si>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</si>
  <si>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</si>
  <si>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</si>
  <si>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</si>
  <si>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</si>
  <si>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</si>
  <si>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</si>
  <si>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</si>
  <si>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</si>
  <si>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</si>
  <si>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</si>
  <si>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</si>
  <si>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</si>
  <si>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</si>
  <si>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</si>
  <si>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</si>
  <si>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</si>
  <si>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</si>
  <si>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</si>
  <si>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</si>
  <si>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</si>
  <si>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</si>
  <si>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</si>
  <si>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</si>
  <si>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</si>
  <si>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</si>
  <si>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</si>
  <si>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</si>
  <si>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</si>
  <si>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</si>
  <si>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</si>
  <si>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</si>
  <si>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</si>
  <si>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</si>
  <si>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</si>
  <si>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</si>
  <si>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</si>
  <si>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</si>
  <si>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</si>
  <si>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</si>
  <si>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</si>
  <si>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</si>
  <si>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</si>
  <si>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</si>
  <si>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</si>
  <si>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</si>
  <si>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</si>
  <si>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</si>
  <si>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</si>
  <si>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</si>
  <si>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</si>
  <si>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</si>
  <si>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</si>
  <si>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</si>
  <si>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</si>
  <si>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</si>
  <si>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</si>
  <si>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</si>
  <si>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</si>
  <si>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</si>
  <si>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</si>
  <si>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</si>
  <si>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</si>
  <si>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</si>
  <si>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</si>
  <si>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</si>
  <si>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</si>
  <si>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</si>
  <si>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</si>
  <si>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</si>
  <si>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</si>
  <si>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</si>
  <si>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</si>
  <si>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</si>
  <si>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</si>
  <si>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</si>
  <si>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</si>
  <si>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</si>
  <si>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</si>
  <si>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</si>
  <si>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</si>
  <si>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</si>
  <si>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</si>
  <si>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</si>
  <si>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</si>
  <si>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</si>
  <si>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</si>
  <si>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</si>
  <si>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</si>
  <si>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</si>
  <si>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</si>
  <si>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</si>
  <si>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</si>
  <si>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</si>
  <si>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</si>
  <si>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</si>
  <si>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</si>
  <si>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</si>
  <si>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</si>
  <si>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</si>
  <si>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</si>
  <si>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</si>
  <si>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</si>
  <si>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</si>
  <si>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</si>
  <si>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</si>
  <si>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</si>
  <si>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</si>
  <si>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</si>
  <si>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</si>
  <si>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</si>
  <si>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</si>
  <si>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</si>
  <si>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</si>
  <si>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</si>
  <si>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</si>
  <si>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</si>
  <si>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</si>
  <si>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</si>
  <si>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</si>
  <si>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</si>
  <si>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</si>
  <si>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</si>
  <si>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</si>
  <si>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</si>
  <si>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</si>
  <si>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</si>
  <si>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</si>
  <si>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</si>
  <si>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</si>
  <si>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</si>
  <si>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</si>
  <si>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</si>
  <si>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</si>
  <si>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</si>
  <si>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</si>
  <si>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</si>
  <si>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</si>
  <si>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</si>
  <si>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</si>
  <si>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</si>
  <si>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</si>
  <si>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</si>
  <si>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</si>
  <si>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</si>
  <si>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</si>
  <si>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</si>
  <si>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</si>
  <si>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</si>
  <si>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</si>
  <si>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</si>
  <si>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</si>
  <si>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</si>
  <si>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</si>
  <si>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</si>
  <si>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</si>
  <si>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</si>
  <si>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</si>
  <si>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</si>
  <si>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</si>
  <si>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</si>
  <si>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</si>
  <si>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</si>
  <si>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</si>
  <si>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</si>
  <si>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</si>
  <si>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</si>
  <si>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</si>
  <si>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</si>
  <si>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</si>
  <si>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</si>
  <si>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</si>
  <si>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</si>
  <si>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</si>
  <si>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</si>
  <si>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</si>
  <si>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</si>
  <si>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</si>
  <si>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</si>
  <si>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</si>
  <si>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</si>
  <si>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</si>
  <si>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</si>
  <si>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</si>
  <si>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</si>
  <si>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</si>
  <si>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</si>
  <si>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</si>
  <si>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</si>
  <si>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</si>
  <si>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</si>
  <si>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</si>
  <si>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</si>
  <si>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</si>
  <si>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</si>
  <si>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</si>
  <si>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</si>
  <si>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</si>
  <si>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</si>
  <si>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</si>
  <si>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</si>
  <si>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</si>
  <si>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</si>
  <si>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</si>
  <si>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</si>
  <si>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</si>
  <si>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</si>
  <si>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</si>
  <si>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</si>
  <si>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</si>
  <si>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</si>
  <si>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</si>
  <si>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</si>
  <si>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</si>
  <si>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</si>
  <si>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</si>
  <si>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</si>
  <si>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</si>
  <si>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</si>
  <si>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</si>
  <si>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</si>
  <si>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</si>
  <si>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</si>
  <si>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</si>
  <si>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</si>
  <si>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</si>
  <si>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</si>
  <si>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</si>
  <si>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</si>
  <si>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</si>
  <si>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</si>
  <si>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</si>
  <si>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</si>
  <si>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</si>
  <si>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</si>
  <si>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</si>
  <si>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</si>
  <si>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</si>
  <si>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</si>
  <si>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</si>
  <si>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</si>
  <si>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</si>
  <si>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</si>
  <si>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</si>
  <si>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</si>
  <si>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</si>
  <si>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</si>
  <si>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</si>
  <si>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</si>
  <si>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</si>
  <si>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</si>
  <si>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</si>
  <si>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</si>
  <si>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</si>
  <si>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</si>
  <si>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</si>
  <si>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</si>
  <si>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</si>
  <si>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</si>
  <si>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</si>
  <si>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</si>
  <si>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</si>
  <si>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</si>
  <si>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</si>
  <si>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</si>
  <si>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</si>
  <si>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</si>
  <si>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</si>
  <si>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</si>
  <si>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</si>
  <si>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</si>
  <si>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</si>
  <si>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</si>
  <si>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</si>
  <si>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</si>
  <si>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</si>
  <si>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</si>
  <si>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</si>
  <si>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</si>
  <si>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</si>
  <si>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</si>
  <si>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</si>
  <si>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</si>
  <si>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</si>
  <si>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</si>
  <si>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</si>
  <si>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</si>
  <si>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</si>
  <si>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</si>
  <si>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</si>
  <si>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</si>
  <si>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</si>
  <si>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</si>
  <si>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</si>
  <si>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</si>
  <si>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</si>
  <si>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</si>
  <si>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</si>
  <si>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</si>
  <si>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</si>
  <si>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</si>
  <si>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</si>
  <si>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</si>
  <si>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</si>
  <si>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</si>
  <si>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</si>
  <si>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</si>
  <si>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</si>
  <si>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</si>
  <si>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</si>
  <si>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</si>
  <si>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</si>
  <si>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</si>
  <si>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</si>
  <si>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</si>
  <si>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</si>
  <si>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</si>
  <si>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</si>
  <si>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</si>
  <si>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</si>
  <si>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</si>
  <si>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</si>
  <si>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</si>
  <si>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</si>
  <si>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</si>
  <si>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</si>
  <si>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</si>
  <si>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</si>
  <si>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</si>
  <si>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</si>
  <si>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</si>
  <si>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</si>
  <si>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</si>
  <si>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</si>
  <si>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</si>
  <si>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</si>
  <si>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</si>
  <si>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</si>
  <si>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</si>
  <si>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</si>
  <si>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</si>
  <si>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</si>
  <si>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</si>
  <si>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</si>
  <si>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</si>
  <si>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</si>
  <si>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</si>
  <si>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</si>
  <si>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</si>
  <si>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</si>
  <si>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</si>
  <si>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</si>
  <si>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</si>
  <si>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</si>
  <si>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</si>
  <si>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</si>
  <si>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</si>
  <si>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</si>
  <si>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</si>
  <si>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</si>
  <si>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</si>
  <si>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</si>
  <si>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</si>
  <si>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</si>
  <si>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</si>
  <si>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</si>
  <si>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</si>
  <si>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</si>
  <si>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</si>
  <si>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</si>
  <si>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</si>
  <si>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</si>
  <si>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</si>
  <si>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</si>
  <si>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</si>
  <si>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</si>
  <si>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</si>
  <si>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</si>
  <si>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</si>
  <si>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</si>
  <si>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</si>
  <si>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</si>
  <si>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</si>
  <si>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</si>
  <si>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</si>
  <si>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</si>
  <si>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</si>
  <si>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</si>
  <si>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</si>
  <si>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</si>
  <si>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</si>
  <si>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</si>
  <si>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</si>
  <si>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</si>
  <si>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</si>
  <si>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</si>
  <si>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</si>
  <si>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</si>
  <si>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</si>
  <si>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</si>
  <si>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</si>
  <si>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</si>
  <si>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</si>
  <si>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</si>
  <si>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</si>
  <si>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</si>
  <si>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</si>
  <si>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</si>
  <si>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</si>
  <si>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</si>
  <si>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</si>
  <si>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</si>
  <si>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</si>
  <si>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</si>
  <si>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</si>
  <si>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</si>
  <si>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</si>
  <si>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</si>
  <si>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</si>
  <si>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</si>
  <si>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</si>
  <si>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</si>
  <si>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</si>
  <si>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</si>
  <si>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</si>
  <si>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</si>
  <si>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</si>
  <si>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</si>
  <si>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</si>
  <si>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</si>
  <si>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</si>
  <si>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</si>
  <si>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</si>
  <si>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</si>
  <si>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</si>
  <si>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</si>
  <si>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</si>
  <si>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</si>
  <si>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</si>
  <si>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</si>
  <si>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</si>
  <si>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</si>
  <si>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</si>
  <si>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</si>
  <si>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</si>
  <si>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</si>
  <si>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</si>
  <si>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</si>
  <si>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</si>
  <si>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</si>
  <si>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</si>
  <si>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</si>
  <si>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</si>
  <si>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</si>
  <si>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</si>
  <si>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</si>
  <si>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</si>
  <si>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</si>
  <si>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</si>
  <si>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</si>
  <si>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</si>
  <si>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</si>
  <si>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</si>
  <si>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</si>
  <si>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</si>
  <si>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</si>
  <si>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</si>
  <si>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</si>
  <si>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</si>
  <si>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</si>
  <si>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</si>
  <si>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</si>
  <si>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</si>
  <si>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</si>
  <si>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</si>
  <si>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</si>
  <si>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</si>
  <si>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</si>
  <si>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</si>
  <si>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</si>
  <si>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</si>
  <si>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</si>
  <si>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</si>
  <si>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</si>
  <si>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</si>
  <si>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</si>
  <si>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</si>
  <si>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</si>
  <si>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</si>
  <si>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</si>
  <si>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</si>
  <si>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</si>
  <si>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</si>
  <si>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</si>
  <si>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</si>
  <si>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</si>
  <si>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</si>
  <si>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</si>
  <si>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</si>
  <si>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</si>
  <si>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</si>
  <si>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</si>
  <si>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</si>
  <si>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</si>
  <si>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</si>
  <si>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</si>
  <si>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</si>
  <si>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</si>
  <si>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</si>
  <si>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</si>
  <si>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</si>
  <si>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</si>
  <si>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</si>
  <si>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</si>
  <si>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</si>
  <si>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</si>
  <si>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</si>
  <si>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</si>
  <si>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</si>
  <si>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</si>
  <si>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</si>
  <si>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</si>
  <si>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</si>
  <si>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</si>
  <si>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</si>
  <si>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</si>
  <si>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</si>
  <si>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</si>
  <si>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</si>
  <si>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</si>
  <si>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</si>
  <si>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</si>
  <si>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</si>
  <si>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</si>
  <si>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</si>
  <si>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</si>
  <si>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</si>
  <si>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</si>
  <si>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</si>
  <si>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</si>
  <si>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</si>
  <si>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</si>
  <si>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</si>
  <si>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</si>
  <si>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</si>
  <si>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</si>
  <si>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</si>
  <si>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</si>
  <si>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</si>
  <si>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</si>
  <si>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</si>
  <si>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</si>
  <si>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</si>
  <si>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</si>
  <si>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</si>
  <si>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</si>
  <si>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</si>
  <si>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</si>
  <si>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</si>
  <si>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</si>
  <si>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</si>
  <si>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</si>
  <si>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</si>
  <si>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</si>
  <si>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</si>
  <si>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</si>
  <si>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</si>
  <si>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</si>
  <si>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</si>
  <si>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</si>
  <si>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</si>
  <si>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</si>
  <si>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</si>
  <si>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</si>
  <si>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</si>
  <si>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</si>
  <si>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</si>
  <si>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</si>
  <si>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</si>
  <si>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</si>
  <si>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</si>
  <si>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</si>
  <si>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</si>
  <si>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</si>
  <si>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</si>
  <si>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</si>
  <si>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</si>
  <si>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</si>
  <si>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</si>
  <si>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</si>
  <si>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</si>
  <si>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</si>
  <si>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</si>
  <si>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</si>
  <si>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</si>
  <si>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</si>
  <si>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</si>
  <si>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</si>
  <si>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</si>
  <si>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</si>
  <si>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</si>
  <si>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</si>
  <si>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</si>
  <si>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</si>
  <si>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</si>
  <si>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</si>
  <si>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</si>
  <si>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</si>
  <si>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</si>
  <si>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</si>
  <si>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</si>
  <si>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</si>
  <si>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</si>
  <si>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</si>
  <si>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</si>
  <si>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</si>
  <si>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</si>
  <si>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</si>
  <si>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</si>
  <si>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</si>
  <si>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</si>
  <si>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</si>
  <si>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</si>
  <si>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</si>
  <si>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</si>
  <si>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</si>
  <si>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</si>
  <si>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</si>
  <si>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</si>
  <si>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</si>
  <si>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</si>
  <si>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</si>
  <si>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</si>
  <si>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</si>
  <si>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</si>
  <si>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</si>
  <si>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</si>
  <si>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</si>
  <si>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</si>
  <si>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</si>
  <si>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</si>
  <si>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</si>
  <si>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</si>
  <si>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</si>
  <si>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</si>
  <si>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</si>
  <si>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</si>
  <si>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</si>
  <si>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</si>
  <si>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</si>
  <si>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</si>
  <si>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</si>
  <si>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</si>
  <si>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</si>
  <si>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</si>
  <si>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</si>
  <si>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</si>
  <si>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</si>
  <si>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</si>
  <si>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</si>
  <si>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</si>
  <si>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</si>
  <si>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</si>
  <si>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</si>
  <si>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</si>
  <si>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</si>
  <si>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</si>
  <si>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</si>
  <si>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</si>
  <si>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</si>
  <si>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</si>
  <si>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</si>
  <si>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</si>
  <si>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</si>
  <si>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</si>
  <si>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</si>
  <si>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</si>
  <si>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</si>
  <si>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</si>
  <si>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</si>
  <si>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</si>
  <si>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</si>
  <si>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</si>
  <si>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</si>
  <si>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</si>
  <si>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</si>
  <si>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</si>
  <si>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</si>
  <si>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</si>
  <si>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</si>
  <si>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</si>
  <si>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</si>
  <si>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</si>
  <si>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</si>
  <si>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</si>
  <si>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</si>
  <si>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</si>
  <si>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</si>
  <si>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</si>
  <si>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</si>
  <si>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</si>
  <si>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</si>
  <si>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</si>
  <si>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</si>
  <si>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</si>
  <si>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</si>
  <si>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</si>
  <si>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</si>
  <si>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</si>
  <si>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</si>
  <si>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</si>
  <si>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</si>
  <si>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</si>
  <si>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</si>
  <si>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</si>
  <si>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</si>
  <si>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</si>
  <si>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</si>
  <si>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</si>
  <si>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</si>
  <si>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</si>
  <si>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</si>
  <si>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</si>
  <si>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</si>
  <si>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</si>
  <si>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</si>
  <si>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</si>
  <si>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</si>
  <si>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</si>
  <si>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</si>
  <si>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</si>
  <si>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</si>
  <si>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</si>
  <si>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</si>
  <si>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</si>
  <si>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</si>
  <si>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</si>
  <si>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</si>
  <si>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</si>
  <si>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</si>
  <si>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</si>
  <si>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</si>
  <si>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</si>
  <si>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</si>
  <si>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</si>
  <si>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</si>
  <si>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</si>
  <si>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</si>
  <si>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</si>
  <si>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</si>
  <si>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</si>
  <si>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</si>
  <si>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</si>
  <si>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</si>
  <si>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</si>
  <si>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</si>
  <si>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</si>
  <si>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</si>
  <si>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</si>
  <si>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</si>
  <si>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</si>
  <si>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</si>
  <si>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</si>
  <si>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</si>
  <si>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</si>
  <si>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</si>
  <si>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</si>
  <si>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</si>
  <si>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</si>
  <si>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</si>
  <si>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</si>
  <si>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</si>
  <si>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</si>
  <si>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</si>
  <si>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</si>
  <si>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</si>
  <si>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</si>
  <si>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</si>
  <si>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</si>
  <si>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</si>
  <si>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</si>
  <si>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</si>
  <si>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</si>
  <si>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</si>
  <si>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</si>
  <si>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</si>
  <si>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</si>
  <si>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</si>
  <si>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</si>
  <si>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</si>
  <si>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</si>
  <si>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</si>
  <si>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</si>
  <si>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</si>
  <si>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</si>
  <si>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</si>
  <si>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</si>
  <si>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</si>
  <si>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</si>
  <si>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</si>
  <si>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</si>
  <si>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</si>
  <si>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</si>
  <si>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</si>
  <si>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</si>
  <si>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</si>
  <si>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</si>
  <si>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</si>
  <si>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</si>
  <si>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</si>
  <si>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</si>
  <si>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</si>
  <si>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</si>
  <si>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</si>
  <si>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</si>
  <si>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</si>
  <si>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</si>
  <si>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</si>
  <si>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</si>
  <si>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</si>
  <si>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</si>
  <si>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</si>
  <si>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</si>
  <si>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</si>
  <si>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</si>
  <si>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</si>
  <si>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</si>
  <si>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</si>
  <si>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</si>
  <si>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</si>
  <si>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</si>
  <si>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</si>
  <si>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</si>
  <si>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</si>
  <si>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</si>
  <si>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</si>
  <si>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</si>
  <si>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</si>
  <si>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</si>
  <si>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</si>
  <si>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</si>
  <si>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</si>
  <si>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</si>
  <si>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</si>
  <si>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</si>
  <si>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</si>
  <si>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</si>
  <si>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</si>
  <si>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</si>
  <si>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</si>
  <si>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</si>
  <si>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</si>
  <si>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</si>
  <si>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</si>
  <si>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</si>
  <si>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</si>
  <si>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</si>
  <si>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</si>
  <si>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</si>
  <si>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</si>
  <si>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</si>
  <si>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</si>
  <si>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</si>
  <si>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</si>
  <si>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</si>
  <si>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</si>
  <si>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</si>
  <si>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</si>
  <si>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</si>
  <si>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</si>
  <si>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</si>
  <si>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</si>
  <si>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</si>
  <si>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</si>
  <si>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</si>
  <si>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</si>
  <si>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</si>
  <si>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</si>
  <si>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</si>
  <si>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</si>
  <si>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</si>
  <si>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</si>
  <si>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</si>
  <si>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</si>
  <si>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</si>
  <si>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</si>
  <si>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</si>
  <si>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</si>
  <si>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</si>
  <si>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</si>
  <si>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</si>
  <si>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</si>
  <si>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</si>
  <si>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</si>
  <si>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</si>
  <si>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</si>
  <si>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</si>
  <si>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</si>
  <si>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</si>
  <si>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</si>
  <si>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</si>
  <si>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</si>
  <si>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</si>
  <si>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</si>
  <si>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</si>
  <si>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</si>
  <si>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</si>
  <si>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</si>
  <si>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</si>
  <si>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</si>
  <si>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</si>
  <si>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</si>
  <si>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</si>
  <si>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</si>
  <si>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</si>
  <si>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</si>
  <si>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</si>
  <si>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</si>
  <si>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</si>
  <si>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</si>
  <si>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</si>
  <si>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</si>
  <si>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</si>
  <si>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</si>
  <si>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</si>
  <si>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</si>
  <si>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</si>
  <si>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</si>
  <si>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</si>
  <si>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</si>
  <si>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</si>
  <si>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</si>
  <si>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</si>
  <si>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</si>
  <si>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</si>
  <si>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</si>
  <si>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</si>
  <si>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</si>
  <si>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</si>
  <si>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</si>
  <si>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</si>
  <si>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</si>
  <si>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</si>
  <si>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</si>
  <si>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</si>
  <si>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</si>
  <si>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</si>
  <si>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</si>
  <si>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</si>
  <si>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</si>
  <si>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</si>
  <si>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</si>
  <si>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</si>
  <si>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</si>
  <si>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</si>
  <si>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</si>
  <si>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</si>
  <si>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</si>
  <si>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</si>
  <si>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</si>
  <si>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</si>
  <si>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</si>
  <si>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</si>
  <si>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</si>
  <si>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</si>
  <si>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</si>
  <si>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</si>
  <si>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</si>
  <si>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</si>
  <si>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</si>
  <si>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</si>
  <si>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</si>
  <si>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</si>
  <si>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</si>
  <si>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</si>
  <si>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</si>
  <si>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</si>
  <si>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</si>
  <si>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</si>
  <si>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</si>
  <si>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</si>
  <si>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</si>
  <si>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</si>
  <si>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</si>
  <si>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</si>
  <si>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</si>
  <si>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</si>
  <si>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</si>
  <si>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</si>
  <si>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</si>
  <si>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</si>
  <si>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</si>
  <si>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</si>
  <si>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</si>
  <si>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</si>
  <si>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</si>
  <si>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</si>
  <si>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</si>
  <si>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</si>
  <si>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</si>
  <si>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</si>
  <si>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</si>
  <si>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</si>
  <si>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</si>
  <si>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</si>
  <si>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</si>
  <si>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</si>
  <si>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</si>
  <si>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</si>
  <si>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</si>
  <si>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</si>
  <si>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</si>
  <si>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</si>
  <si>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</si>
  <si>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</si>
  <si>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</si>
  <si>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</si>
  <si>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</si>
  <si>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</si>
  <si>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</si>
  <si>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</si>
  <si>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</si>
  <si>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</si>
  <si>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</si>
  <si>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</si>
  <si>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</si>
  <si>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</si>
  <si>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</si>
  <si>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</si>
  <si>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</si>
  <si>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</si>
  <si>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</si>
  <si>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</si>
  <si>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</si>
  <si>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</si>
  <si>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</si>
  <si>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</si>
  <si>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</si>
  <si>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</si>
  <si>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</si>
  <si>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</si>
  <si>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</si>
  <si>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</si>
  <si>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</si>
  <si>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</si>
  <si>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</si>
  <si>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</si>
  <si>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</si>
  <si>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</si>
  <si>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</si>
  <si>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</si>
  <si>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</si>
  <si>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</si>
  <si>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</si>
  <si>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</si>
  <si>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</si>
  <si>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</si>
  <si>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</si>
  <si>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</si>
  <si>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</si>
  <si>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</si>
  <si>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</si>
  <si>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</si>
  <si>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</si>
  <si>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</si>
  <si>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</si>
  <si>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</si>
  <si>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</si>
  <si>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</si>
  <si>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</si>
  <si>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</si>
  <si>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</si>
  <si>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</si>
  <si>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</si>
  <si>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</si>
  <si>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</si>
  <si>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</si>
  <si>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</si>
  <si>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</si>
  <si>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</si>
  <si>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</si>
  <si>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</si>
  <si>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</si>
  <si>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</si>
  <si>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</si>
  <si>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</si>
  <si>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</si>
  <si>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</si>
  <si>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</si>
  <si>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</si>
  <si>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</si>
  <si>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</si>
  <si>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</si>
  <si>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</si>
  <si>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</si>
  <si>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</si>
  <si>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</si>
  <si>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</si>
  <si>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</si>
  <si>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</si>
  <si>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</si>
  <si>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</si>
  <si>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</si>
  <si>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</si>
  <si>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</si>
  <si>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</si>
  <si>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</si>
  <si>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</si>
  <si>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</si>
  <si>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</si>
  <si>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</si>
  <si>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</si>
  <si>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</si>
  <si>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</si>
  <si>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</si>
  <si>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</si>
  <si>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</si>
  <si>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</si>
  <si>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</si>
  <si>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</si>
  <si>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</si>
  <si>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</si>
  <si>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</si>
  <si>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</si>
  <si>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</si>
  <si>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</si>
  <si>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</si>
  <si>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</si>
  <si>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</si>
  <si>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</si>
  <si>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</si>
  <si>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</si>
  <si>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</si>
  <si>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</si>
  <si>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</si>
  <si>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</si>
  <si>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</si>
  <si>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</si>
  <si>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</si>
  <si>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</si>
  <si>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</si>
  <si>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</si>
  <si>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</si>
  <si>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</si>
  <si>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</si>
  <si>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</si>
  <si>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</si>
  <si>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</si>
  <si>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</si>
  <si>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</si>
  <si>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</si>
  <si>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</si>
  <si>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</si>
  <si>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</si>
  <si>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</si>
  <si>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</si>
  <si>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</si>
  <si>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</si>
  <si>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</si>
  <si>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</si>
  <si>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</si>
  <si>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</si>
  <si>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</si>
  <si>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</si>
  <si>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</si>
  <si>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</si>
  <si>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</si>
  <si>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</si>
  <si>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</si>
  <si>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</si>
  <si>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</si>
  <si>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</si>
  <si>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</si>
  <si>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</si>
  <si>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</si>
  <si>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</si>
  <si>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</si>
  <si>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</si>
  <si>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</si>
  <si>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</si>
  <si>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</si>
  <si>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</si>
  <si>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</si>
  <si>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</si>
  <si>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</si>
  <si>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</si>
  <si>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</si>
  <si>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</si>
  <si>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</si>
  <si>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</si>
  <si>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</si>
  <si>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</si>
  <si>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</si>
  <si>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</si>
  <si>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</si>
  <si>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</si>
  <si>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</si>
  <si>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</si>
  <si>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</si>
  <si>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</si>
  <si>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</si>
  <si>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</si>
  <si>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</si>
  <si>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</si>
  <si>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</si>
  <si>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</si>
  <si>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</si>
  <si>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</si>
  <si>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</si>
  <si>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</si>
  <si>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</si>
  <si>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</si>
  <si>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</si>
  <si>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</si>
  <si>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</si>
  <si>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</si>
  <si>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</si>
  <si>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</si>
  <si>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</si>
  <si>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</si>
  <si>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</si>
  <si>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</si>
  <si>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</si>
  <si>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</si>
  <si>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</si>
  <si>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</si>
  <si>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</si>
  <si>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</si>
  <si>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</si>
  <si>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</si>
  <si>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</si>
  <si>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</si>
  <si>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</si>
  <si>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</si>
  <si>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</si>
  <si>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</si>
  <si>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</si>
  <si>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</si>
  <si>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</si>
  <si>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</si>
  <si>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</si>
  <si>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</si>
  <si>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</si>
  <si>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</si>
  <si>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</si>
  <si>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</si>
  <si>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</si>
  <si>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</si>
  <si>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</si>
  <si>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</si>
  <si>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</si>
  <si>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</si>
  <si>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</si>
  <si>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</si>
  <si>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</si>
  <si>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</si>
  <si>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</si>
  <si>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</si>
  <si>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</si>
  <si>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</si>
  <si>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</si>
  <si>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</si>
  <si>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</si>
  <si>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</si>
  <si>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</si>
  <si>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</si>
  <si>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</si>
  <si>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</si>
  <si>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</si>
  <si>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</si>
  <si>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</si>
  <si>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</si>
  <si>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</si>
  <si>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</si>
  <si>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</si>
  <si>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</si>
  <si>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</si>
  <si>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</si>
  <si>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</si>
  <si>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</si>
  <si>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</si>
  <si>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</si>
  <si>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</si>
  <si>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</si>
  <si>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</si>
  <si>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</si>
  <si>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</si>
  <si>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</si>
  <si>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</si>
  <si>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</si>
  <si>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</si>
  <si>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</si>
  <si>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</si>
  <si>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</si>
  <si>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</si>
  <si>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</si>
  <si>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</si>
  <si>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</si>
  <si>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</si>
  <si>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</si>
  <si>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</si>
  <si>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</si>
  <si>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</si>
  <si>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</si>
  <si>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</si>
  <si>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</si>
  <si>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</si>
  <si>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</si>
  <si>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</si>
  <si>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</si>
  <si>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</si>
  <si>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</si>
  <si>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</si>
  <si>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</si>
  <si>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</si>
  <si>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</si>
  <si>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</si>
  <si>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</si>
  <si>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</si>
  <si>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</si>
  <si>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</si>
  <si>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</si>
  <si>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</si>
  <si>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</si>
  <si>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</si>
  <si>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</si>
  <si>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</si>
  <si>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</si>
  <si>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</si>
  <si>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</si>
  <si>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</si>
  <si>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</si>
  <si>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</si>
  <si>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</si>
  <si>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</si>
  <si>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</si>
  <si>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</si>
  <si>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</si>
  <si>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</si>
  <si>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</si>
  <si>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</si>
  <si>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</si>
  <si>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</si>
  <si>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</si>
  <si>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</si>
  <si>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</si>
  <si>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</si>
  <si>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</si>
  <si>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</si>
  <si>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</si>
  <si>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</si>
  <si>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</si>
  <si>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</si>
  <si>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</si>
  <si>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</si>
  <si>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</si>
  <si>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</si>
  <si>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</si>
  <si>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</si>
  <si>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</si>
  <si>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</si>
  <si>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</si>
  <si>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</si>
  <si>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</si>
  <si>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</si>
  <si>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</si>
  <si>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</si>
  <si>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</si>
  <si>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</si>
  <si>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</si>
  <si>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</si>
  <si>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</si>
  <si>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</si>
  <si>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</si>
  <si>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</si>
  <si>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</si>
  <si>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</si>
  <si>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</si>
  <si>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</si>
  <si>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</si>
  <si>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</si>
  <si>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</si>
  <si>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</si>
  <si>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</si>
  <si>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</si>
  <si>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</si>
  <si>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</si>
  <si>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</si>
  <si>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</si>
  <si>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</si>
  <si>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</si>
  <si>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</si>
  <si>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</si>
  <si>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</si>
  <si>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</si>
  <si>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</si>
  <si>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</si>
  <si>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</si>
  <si>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</si>
  <si>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</si>
  <si>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</si>
  <si>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</si>
  <si>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</si>
  <si>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</si>
  <si>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</si>
  <si>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</si>
  <si>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</si>
  <si>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</si>
  <si>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</si>
  <si>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</si>
  <si>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</si>
  <si>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</si>
  <si>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</si>
  <si>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</si>
  <si>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</si>
  <si>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</si>
  <si>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</si>
  <si>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</si>
  <si>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</si>
  <si>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</si>
  <si>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</si>
  <si>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</si>
  <si>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</si>
  <si>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</si>
  <si>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</si>
  <si>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</si>
  <si>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</si>
  <si>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</si>
  <si>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</si>
  <si>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</si>
  <si>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</si>
  <si>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</si>
  <si>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</si>
  <si>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</si>
  <si>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</si>
  <si>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</si>
  <si>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</si>
  <si>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</si>
  <si>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</si>
  <si>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</si>
  <si>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</si>
  <si>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</si>
  <si>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</si>
  <si>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</si>
  <si>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</si>
  <si>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</si>
  <si>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</si>
  <si>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</si>
  <si>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</si>
  <si>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</si>
  <si>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</si>
  <si>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</si>
  <si>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</si>
  <si>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</si>
  <si>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</si>
  <si>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</si>
  <si>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</si>
  <si>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</si>
  <si>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</si>
  <si>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</si>
  <si>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</si>
  <si>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</si>
  <si>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</si>
  <si>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</si>
  <si>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</si>
  <si>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</si>
  <si>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</si>
  <si>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</si>
  <si>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</si>
  <si>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</si>
  <si>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</si>
  <si>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</si>
  <si>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</si>
  <si>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</si>
  <si>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</si>
  <si>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</si>
  <si>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</si>
  <si>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</si>
  <si>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</si>
  <si>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</si>
  <si>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</si>
  <si>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</si>
  <si>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</si>
  <si>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</si>
  <si>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</si>
  <si>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</si>
  <si>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</si>
  <si>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</si>
  <si>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</si>
  <si>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</si>
  <si>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</si>
  <si>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</si>
  <si>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</si>
  <si>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</si>
  <si>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</si>
  <si>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</si>
  <si>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</si>
  <si>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</si>
  <si>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</si>
  <si>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</si>
  <si>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</si>
  <si>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</si>
  <si>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</si>
  <si>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</si>
  <si>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</si>
  <si>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</si>
  <si>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</si>
  <si>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</si>
  <si>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</si>
  <si>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</si>
  <si>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</si>
  <si>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</si>
  <si>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</si>
  <si>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</si>
  <si>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</si>
  <si>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</si>
  <si>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</si>
  <si>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</si>
  <si>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</si>
  <si>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</si>
  <si>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</si>
  <si>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</si>
  <si>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</si>
  <si>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</si>
  <si>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</si>
  <si>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</si>
  <si>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</si>
  <si>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</si>
  <si>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</si>
  <si>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</si>
  <si>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</si>
  <si>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</si>
  <si>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</si>
  <si>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</si>
  <si>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</si>
  <si>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</si>
  <si>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</si>
  <si>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</si>
  <si>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</si>
  <si>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</si>
  <si>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</si>
  <si>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</si>
  <si>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</si>
  <si>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</si>
  <si>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</si>
  <si>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</si>
  <si>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</si>
  <si>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</si>
  <si>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</si>
  <si>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</si>
  <si>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</si>
  <si>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</si>
  <si>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</si>
  <si>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</si>
  <si>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</si>
  <si>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</si>
  <si>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</si>
  <si>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</si>
  <si>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</si>
  <si>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</si>
  <si>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</si>
  <si>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</si>
  <si>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</si>
  <si>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</si>
  <si>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</si>
  <si>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</si>
  <si>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</si>
  <si>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</si>
  <si>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</si>
  <si>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</si>
  <si>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</si>
  <si>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</si>
  <si>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</si>
  <si>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</si>
  <si>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</si>
  <si>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</si>
  <si>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</si>
  <si>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</si>
  <si>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</si>
  <si>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</si>
  <si>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</si>
  <si>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</si>
  <si>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</si>
  <si>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</si>
  <si>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</si>
  <si>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</si>
  <si>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</si>
  <si>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</si>
  <si>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</si>
  <si>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</si>
  <si>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</si>
  <si>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</si>
  <si>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</si>
  <si>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</si>
  <si>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</si>
  <si>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</si>
  <si>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</si>
  <si>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</si>
  <si>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</si>
  <si>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</si>
  <si>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</si>
  <si>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</si>
  <si>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</si>
  <si>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</si>
  <si>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</si>
  <si>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</si>
  <si>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</si>
  <si>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</si>
  <si>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</si>
  <si>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</si>
  <si>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</si>
  <si>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</si>
  <si>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</si>
  <si>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</si>
  <si>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</si>
  <si>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</si>
  <si>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</si>
  <si>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</si>
  <si>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</si>
  <si>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</si>
  <si>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</si>
  <si>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</si>
  <si>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</si>
  <si>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</si>
  <si>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</si>
  <si>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</si>
  <si>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</si>
  <si>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</si>
  <si>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</si>
  <si>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</si>
  <si>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</si>
  <si>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</si>
  <si>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</si>
  <si>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</si>
  <si>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</si>
  <si>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</si>
  <si>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</si>
  <si>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</si>
  <si>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</si>
  <si>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</si>
  <si>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</si>
  <si>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</si>
  <si>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</si>
  <si>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</si>
  <si>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</si>
  <si>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</si>
  <si>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</si>
  <si>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</si>
  <si>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</si>
  <si>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</si>
  <si>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</si>
  <si>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</si>
  <si>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</si>
  <si>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</si>
  <si>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</si>
  <si>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</si>
  <si>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</si>
  <si>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</si>
  <si>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</si>
  <si>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</si>
  <si>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</si>
  <si>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</si>
  <si>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</si>
  <si>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</si>
  <si>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</si>
  <si>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</si>
  <si>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</si>
  <si>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</si>
  <si>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</si>
  <si>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</si>
  <si>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</si>
  <si>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</si>
  <si>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</si>
  <si>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</si>
  <si>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</si>
  <si>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</si>
  <si>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</si>
  <si>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</si>
  <si>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</si>
  <si>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</si>
  <si>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</si>
  <si>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</si>
  <si>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</si>
  <si>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</si>
  <si>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</si>
  <si>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</si>
  <si>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</si>
  <si>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</si>
  <si>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</si>
  <si>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</si>
  <si>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</si>
  <si>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</si>
  <si>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</si>
  <si>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</si>
  <si>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</si>
  <si>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</si>
  <si>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</si>
  <si>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</si>
  <si>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</si>
  <si>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</si>
  <si>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</si>
  <si>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</si>
  <si>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</si>
  <si>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</si>
  <si>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</si>
  <si>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</si>
  <si>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</si>
  <si>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</si>
  <si>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</si>
  <si>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</si>
  <si>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</si>
  <si>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</si>
  <si>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</si>
  <si>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</si>
  <si>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</si>
  <si>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</si>
  <si>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</si>
  <si>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</si>
  <si>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</si>
  <si>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</si>
  <si>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</si>
  <si>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</si>
  <si>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</si>
  <si>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</si>
  <si>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</si>
  <si>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</si>
  <si>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</si>
  <si>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</si>
  <si>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</si>
  <si>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</si>
  <si>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</si>
  <si>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</si>
  <si>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</si>
  <si>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</si>
  <si>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</si>
  <si>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</si>
  <si>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</si>
  <si>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</si>
  <si>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</si>
  <si>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</si>
  <si>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</si>
  <si>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</si>
  <si>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</si>
  <si>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</si>
  <si>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</si>
  <si>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</si>
  <si>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</si>
  <si>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</si>
  <si>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</si>
  <si>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</si>
  <si>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</si>
  <si>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</si>
  <si>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</si>
  <si>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</si>
  <si>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</si>
  <si>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</si>
  <si>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</si>
  <si>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</si>
  <si>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</si>
  <si>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</si>
  <si>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</si>
  <si>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</si>
  <si>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</si>
  <si>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</si>
  <si>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</si>
  <si>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</si>
  <si>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</si>
  <si>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</si>
  <si>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</si>
  <si>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</si>
  <si>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</si>
  <si>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</si>
  <si>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</si>
  <si>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</si>
  <si>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</si>
  <si>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</si>
  <si>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</si>
  <si>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</si>
  <si>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</si>
  <si>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</si>
  <si>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</si>
  <si>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</si>
  <si>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</si>
  <si>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</si>
  <si>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</si>
  <si>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</si>
  <si>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</si>
  <si>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</si>
  <si>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</si>
  <si>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</si>
  <si>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</si>
  <si>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</si>
  <si>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</si>
  <si>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</si>
  <si>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</si>
  <si>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</si>
  <si>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</si>
  <si>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</si>
  <si>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</si>
  <si>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</si>
  <si>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</si>
  <si>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</si>
  <si>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</si>
  <si>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</si>
  <si>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</si>
  <si>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</si>
  <si>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</si>
  <si>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</si>
  <si>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</si>
  <si>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</si>
  <si>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</si>
  <si>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</si>
  <si>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</si>
  <si>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</si>
  <si>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</si>
  <si>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</si>
  <si>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</si>
  <si>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</si>
  <si>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</si>
  <si>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</si>
  <si>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</si>
  <si>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</si>
  <si>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</si>
  <si>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</si>
  <si>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</si>
  <si>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</si>
  <si>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</si>
  <si>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</si>
  <si>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</si>
  <si>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</si>
  <si>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</si>
  <si>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</si>
  <si>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</si>
  <si>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</si>
  <si>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</si>
  <si>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</si>
  <si>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</si>
  <si>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</si>
  <si>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</si>
  <si>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</si>
  <si>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</si>
  <si>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</si>
  <si>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</si>
  <si>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</si>
  <si>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</si>
  <si>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</si>
  <si>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</si>
  <si>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</si>
  <si>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</si>
  <si>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</si>
  <si>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</si>
  <si>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</si>
  <si>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</si>
  <si>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</si>
  <si>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</si>
  <si>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</si>
  <si>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</si>
  <si>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</si>
  <si>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</si>
  <si>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</si>
  <si>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</si>
  <si>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</si>
  <si>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</si>
  <si>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</si>
  <si>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</si>
  <si>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</si>
  <si>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</si>
  <si>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</si>
  <si>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</si>
  <si>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</si>
  <si>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</si>
  <si>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</si>
  <si>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</si>
  <si>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</si>
  <si>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</si>
  <si>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</si>
  <si>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</si>
  <si>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</si>
  <si>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</si>
  <si>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</si>
  <si>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</si>
  <si>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</si>
  <si>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</si>
  <si>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</si>
  <si>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</si>
  <si>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</si>
  <si>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</si>
  <si>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</si>
  <si>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</si>
  <si>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</si>
  <si>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</si>
  <si>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</si>
  <si>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</si>
  <si>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</si>
  <si>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</si>
  <si>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</si>
  <si>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</si>
  <si>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</si>
  <si>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</si>
  <si>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</si>
  <si>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</si>
  <si>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</si>
  <si>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</si>
  <si>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</si>
  <si>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</si>
  <si>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</si>
  <si>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</si>
  <si>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</si>
  <si>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</si>
  <si>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</si>
  <si>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</si>
  <si>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</si>
  <si>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</si>
  <si>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</si>
  <si>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</si>
  <si>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</si>
  <si>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</si>
  <si>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</si>
  <si>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</si>
  <si>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</si>
  <si>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</si>
  <si>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</si>
  <si>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</si>
  <si>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</si>
  <si>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</si>
  <si>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</si>
  <si>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</si>
  <si>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</si>
  <si>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</si>
  <si>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</si>
  <si>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</si>
  <si>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</si>
  <si>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</si>
  <si>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</si>
  <si>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</si>
  <si>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</si>
  <si>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</si>
  <si>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</si>
  <si>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</si>
  <si>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</si>
  <si>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</si>
  <si>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</si>
  <si>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</si>
  <si>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</si>
  <si>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</si>
  <si>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</si>
  <si>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</si>
  <si>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</si>
  <si>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</si>
  <si>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</si>
  <si>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</si>
  <si>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</si>
  <si>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</si>
  <si>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</si>
  <si>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</si>
  <si>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</si>
  <si>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</si>
  <si>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</si>
  <si>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</si>
  <si>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</si>
  <si>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</si>
  <si>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</si>
  <si>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</si>
  <si>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</si>
  <si>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</si>
  <si>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</si>
  <si>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</si>
  <si>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</si>
  <si>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</si>
  <si>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</si>
  <si>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</si>
  <si>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</si>
  <si>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</si>
  <si>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</si>
  <si>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</si>
  <si>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</si>
  <si>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</si>
  <si>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</si>
  <si>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</si>
  <si>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</si>
  <si>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</si>
  <si>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</si>
  <si>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</si>
  <si>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</si>
  <si>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</si>
  <si>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</si>
  <si>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</si>
  <si>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</si>
  <si>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</si>
  <si>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</si>
  <si>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</si>
  <si>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</si>
  <si>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</si>
  <si>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</si>
  <si>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</si>
  <si>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</si>
  <si>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</si>
  <si>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</si>
  <si>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</si>
  <si>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</si>
  <si>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</si>
  <si>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</si>
  <si>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</si>
  <si>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</si>
  <si>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</si>
  <si>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</si>
  <si>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</si>
  <si>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</si>
  <si>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</si>
  <si>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</si>
  <si>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</si>
  <si>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</si>
  <si>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</si>
  <si>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</si>
  <si>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</si>
  <si>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</si>
  <si>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</si>
  <si>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</si>
  <si>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</si>
  <si>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</si>
  <si>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</si>
  <si>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</si>
  <si>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</si>
  <si>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</si>
  <si>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</si>
  <si>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</si>
  <si>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</si>
  <si>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</si>
  <si>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</si>
  <si>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</si>
  <si>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</si>
  <si>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</si>
  <si>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</si>
  <si>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</si>
  <si>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</si>
  <si>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</si>
  <si>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</si>
  <si>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</si>
  <si>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</si>
  <si>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</si>
  <si>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</si>
  <si>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</si>
  <si>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</si>
  <si>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</si>
  <si>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</si>
  <si>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</si>
  <si>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</si>
  <si>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</si>
  <si>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</si>
  <si>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</si>
  <si>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</si>
  <si>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</si>
  <si>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</si>
  <si>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</si>
  <si>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</si>
  <si>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</si>
  <si>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</si>
  <si>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</si>
  <si>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</si>
  <si>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</si>
  <si>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</si>
  <si>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</si>
  <si>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</si>
  <si>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</si>
  <si>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</si>
  <si>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</si>
  <si>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</si>
  <si>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</si>
  <si>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</si>
  <si>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</si>
  <si>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</si>
  <si>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</si>
  <si>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</si>
  <si>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</si>
  <si>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</si>
  <si>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</si>
  <si>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</si>
  <si>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</si>
  <si>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</si>
  <si>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</si>
  <si>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</si>
  <si>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</si>
  <si>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</si>
  <si>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</si>
  <si>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</si>
  <si>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</si>
  <si>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</si>
  <si>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</si>
  <si>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</si>
  <si>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</si>
  <si>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</si>
  <si>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</si>
  <si>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</si>
  <si>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</si>
  <si>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</si>
  <si>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</si>
  <si>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</si>
  <si>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</si>
  <si>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</si>
  <si>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</si>
  <si>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</si>
  <si>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</si>
  <si>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</si>
  <si>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</si>
  <si>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</si>
  <si>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</si>
  <si>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</si>
  <si>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</si>
  <si>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</si>
  <si>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</si>
  <si>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</si>
  <si>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</si>
  <si>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</si>
  <si>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</si>
  <si>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</si>
  <si>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</si>
  <si>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</si>
  <si>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</si>
  <si>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</si>
  <si>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</si>
  <si>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</si>
  <si>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</si>
  <si>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</si>
  <si>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</si>
  <si>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</si>
  <si>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</si>
  <si>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</si>
  <si>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</si>
  <si>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</si>
  <si>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</si>
  <si>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</si>
  <si>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</si>
  <si>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</si>
  <si>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</si>
  <si>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</si>
  <si>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</si>
  <si>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</si>
  <si>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</si>
  <si>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</si>
  <si>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</si>
  <si>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</si>
  <si>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</si>
  <si>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</si>
  <si>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</si>
  <si>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</si>
  <si>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</si>
  <si>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</si>
  <si>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</si>
  <si>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</si>
  <si>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</si>
  <si>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</si>
  <si>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</si>
  <si>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</si>
  <si>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</si>
  <si>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</si>
  <si>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</si>
  <si>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</si>
  <si>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</si>
  <si>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</si>
  <si>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</si>
  <si>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</si>
  <si>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</si>
  <si>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</si>
  <si>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</si>
  <si>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</si>
  <si>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</si>
  <si>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</si>
  <si>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</si>
  <si>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</si>
  <si>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</si>
  <si>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</si>
  <si>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</si>
  <si>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</si>
  <si>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</si>
  <si>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</si>
  <si>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</si>
  <si>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</si>
  <si>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</si>
  <si>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</si>
  <si>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</si>
  <si>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</si>
  <si>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</si>
  <si>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</si>
  <si>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</si>
  <si>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</si>
  <si>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</si>
  <si>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</si>
  <si>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</si>
  <si>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</si>
  <si>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</si>
  <si>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</si>
  <si>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</si>
  <si>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</si>
  <si>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</si>
  <si>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</si>
  <si>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</si>
  <si>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</si>
  <si>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</si>
  <si>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</si>
  <si>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</si>
  <si>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</si>
  <si>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</si>
  <si>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</si>
  <si>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</si>
  <si>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</si>
  <si>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</si>
  <si>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</si>
  <si>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</si>
  <si>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</si>
  <si>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</si>
  <si>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</si>
  <si>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</si>
  <si>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</si>
  <si>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</si>
  <si>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</si>
  <si>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</si>
  <si>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</si>
  <si>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</si>
  <si>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</si>
  <si>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</si>
  <si>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</si>
  <si>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</si>
  <si>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</si>
  <si>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</si>
  <si>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</si>
  <si>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</si>
  <si>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</si>
  <si>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</si>
  <si>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</si>
  <si>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</si>
  <si>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</si>
  <si>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</si>
  <si>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</si>
  <si>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</si>
  <si>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</si>
  <si>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</si>
  <si>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</si>
  <si>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</si>
  <si>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</si>
  <si>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</si>
  <si>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</si>
  <si>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</si>
  <si>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</si>
  <si>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</si>
  <si>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</si>
  <si>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</si>
  <si>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</si>
  <si>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</si>
  <si>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</si>
  <si>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</si>
  <si>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</si>
  <si>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</si>
  <si>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</si>
  <si>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</si>
  <si>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</si>
  <si>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</si>
  <si>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</si>
  <si>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</si>
  <si>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</si>
  <si>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</si>
  <si>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</si>
  <si>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</si>
  <si>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</si>
  <si>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</si>
  <si>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</si>
  <si>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</si>
  <si>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</si>
  <si>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</si>
  <si>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</si>
  <si>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</si>
  <si>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</si>
  <si>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</si>
  <si>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</si>
  <si>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</si>
  <si>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</si>
  <si>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</si>
  <si>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</si>
  <si>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</si>
  <si>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</si>
  <si>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</si>
  <si>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</si>
  <si>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</si>
  <si>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</si>
  <si>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</si>
  <si>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</si>
  <si>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</si>
  <si>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</si>
  <si>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</si>
  <si>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</si>
  <si>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</si>
  <si>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</si>
  <si>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</si>
  <si>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</si>
  <si>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</si>
  <si>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</si>
  <si>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</si>
  <si>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</si>
  <si>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</si>
  <si>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</si>
  <si>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</si>
  <si>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</si>
  <si>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</si>
  <si>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</si>
  <si>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</si>
  <si>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</si>
  <si>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</si>
  <si>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</si>
  <si>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</si>
  <si>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</si>
  <si>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</si>
  <si>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</si>
  <si>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</si>
  <si>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</si>
  <si>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</si>
  <si>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</si>
  <si>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</si>
  <si>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</si>
  <si>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</si>
  <si>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</si>
  <si>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</si>
  <si>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</si>
  <si>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</si>
  <si>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</si>
  <si>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</si>
  <si>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</si>
  <si>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</si>
  <si>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</si>
  <si>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</si>
  <si>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</si>
  <si>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</si>
  <si>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</si>
  <si>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</si>
  <si>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</si>
  <si>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</si>
  <si>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</si>
  <si>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</si>
  <si>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</si>
  <si>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</si>
  <si>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</si>
  <si>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</si>
  <si>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</si>
  <si>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</si>
  <si>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</si>
  <si>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</si>
  <si>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</si>
  <si>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</si>
  <si>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</si>
  <si>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</si>
  <si>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</si>
  <si>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</si>
  <si>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</si>
  <si>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</si>
  <si>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</si>
  <si>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</si>
  <si>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</si>
  <si>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</si>
  <si>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</si>
  <si>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</si>
  <si>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</si>
  <si>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</si>
  <si>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</si>
  <si>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</si>
  <si>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</si>
  <si>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</si>
  <si>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</si>
  <si>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</si>
  <si>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</si>
  <si>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</si>
  <si>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</si>
  <si>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</si>
  <si>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</si>
  <si>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</si>
  <si>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</si>
  <si>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</si>
  <si>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</si>
  <si>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</si>
  <si>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</si>
  <si>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</si>
  <si>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</si>
  <si>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</si>
  <si>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</si>
  <si>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</si>
  <si>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</si>
  <si>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</si>
  <si>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</si>
  <si>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</si>
  <si>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</si>
  <si>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</si>
  <si>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</si>
  <si>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</si>
  <si>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</si>
  <si>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</si>
  <si>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</si>
  <si>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</si>
  <si>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</si>
  <si>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</si>
  <si>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</si>
  <si>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</si>
  <si>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</si>
  <si>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</si>
  <si>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</si>
  <si>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</si>
  <si>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</si>
  <si>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</si>
  <si>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</si>
  <si>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</si>
  <si>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</si>
  <si>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</si>
  <si>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</si>
  <si>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</si>
  <si>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</si>
  <si>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</si>
  <si>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</si>
  <si>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</si>
  <si>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</si>
  <si>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</si>
  <si>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</si>
  <si>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</si>
  <si>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</si>
  <si>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</si>
  <si>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</si>
  <si>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</si>
  <si>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</si>
  <si>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</si>
  <si>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</si>
  <si>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</si>
  <si>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</si>
  <si>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</si>
  <si>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</si>
  <si>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</si>
  <si>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</si>
  <si>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</si>
  <si>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</si>
  <si>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</si>
  <si>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</si>
  <si>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</si>
  <si>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</si>
  <si>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</si>
  <si>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</si>
  <si>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</si>
  <si>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</si>
  <si>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</si>
  <si>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</si>
  <si>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</si>
  <si>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</si>
  <si>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</si>
  <si>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</si>
  <si>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</si>
  <si>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</si>
  <si>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</si>
  <si>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</si>
  <si>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</si>
  <si>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</si>
  <si>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</si>
  <si>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</si>
  <si>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</si>
  <si>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</si>
  <si>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</si>
  <si>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</si>
  <si>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</si>
  <si>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</si>
  <si>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</si>
  <si>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</si>
  <si>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</si>
  <si>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</si>
  <si>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</si>
  <si>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</si>
  <si>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</si>
  <si>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</si>
  <si>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</si>
  <si>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</si>
  <si>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</si>
  <si>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</si>
  <si>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</si>
  <si>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</si>
  <si>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</si>
  <si>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</si>
  <si>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</si>
  <si>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</si>
  <si>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</si>
  <si>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</si>
  <si>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</si>
  <si>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</si>
  <si>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</si>
  <si>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</si>
  <si>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</si>
  <si>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</si>
  <si>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</si>
  <si>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</si>
  <si>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</si>
  <si>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</si>
  <si>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</si>
  <si>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</si>
  <si>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</si>
  <si>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</si>
  <si>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</si>
  <si>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</si>
  <si>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</si>
  <si>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</si>
  <si>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</si>
  <si>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</si>
  <si>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</si>
  <si>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</si>
  <si>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</si>
  <si>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</si>
  <si>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</si>
  <si>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</si>
  <si>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</si>
  <si>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</si>
  <si>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</si>
  <si>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</si>
  <si>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</si>
  <si>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</si>
  <si>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</si>
  <si>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</si>
  <si>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</si>
  <si>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</si>
  <si>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</si>
  <si>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</si>
  <si>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</si>
  <si>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</si>
  <si>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</si>
  <si>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</si>
  <si>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</si>
  <si>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</si>
  <si>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</si>
  <si>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</si>
  <si>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</si>
  <si>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</si>
  <si>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</si>
  <si>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</si>
  <si>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</si>
  <si>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</si>
  <si>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</si>
  <si>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</si>
  <si>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</si>
  <si>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</si>
  <si>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</si>
  <si>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</si>
  <si>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</si>
  <si>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</si>
  <si>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</si>
  <si>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</si>
  <si>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</si>
  <si>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</si>
  <si>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</si>
  <si>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</si>
  <si>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</si>
  <si>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</si>
  <si>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</si>
  <si>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</si>
  <si>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</si>
  <si>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</si>
  <si>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</si>
  <si>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</si>
  <si>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</si>
  <si>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</si>
  <si>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</si>
  <si>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</si>
  <si>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</si>
  <si>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</si>
  <si>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</si>
  <si>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</si>
  <si>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</si>
  <si>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</si>
  <si>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</si>
  <si>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</si>
  <si>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</si>
  <si>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</si>
  <si>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</si>
  <si>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</si>
  <si>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</si>
  <si>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</si>
  <si>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</si>
  <si>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</si>
  <si>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</si>
  <si>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</si>
  <si>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</si>
  <si>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</si>
  <si>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</si>
  <si>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</si>
  <si>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</si>
  <si>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</si>
  <si>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</si>
  <si>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</si>
  <si>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</si>
  <si>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</si>
  <si>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</si>
  <si>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</si>
  <si>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</si>
  <si>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</si>
  <si>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</si>
  <si>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</si>
  <si>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</si>
  <si>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</si>
  <si>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</si>
  <si>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</si>
  <si>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</si>
  <si>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</si>
  <si>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</si>
  <si>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</si>
  <si>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</si>
  <si>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</si>
  <si>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</si>
  <si>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</si>
  <si>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</si>
  <si>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</si>
  <si>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</si>
  <si>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</si>
  <si>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</si>
  <si>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</si>
  <si>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</si>
  <si>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</si>
  <si>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</si>
  <si>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</si>
  <si>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</si>
  <si>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</si>
  <si>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</si>
  <si>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</si>
  <si>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</si>
  <si>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</si>
  <si>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</si>
  <si>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</si>
  <si>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</si>
  <si>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</si>
  <si>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</si>
  <si>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</si>
  <si>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</si>
  <si>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</si>
  <si>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</si>
  <si>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</si>
  <si>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</si>
  <si>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</si>
  <si>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</si>
  <si>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</si>
  <si>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</si>
  <si>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</si>
  <si>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</si>
  <si>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</si>
  <si>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</si>
  <si>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</si>
  <si>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</si>
  <si>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</si>
  <si>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</si>
  <si>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</si>
  <si>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</si>
  <si>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</si>
  <si>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</si>
  <si>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</si>
  <si>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</si>
  <si>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</si>
  <si>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</si>
  <si>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</si>
  <si>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</si>
  <si>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</si>
  <si>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</si>
  <si>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</si>
  <si>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</si>
  <si>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</si>
  <si>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</si>
  <si>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</si>
  <si>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</si>
  <si>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</si>
  <si>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</si>
  <si>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</si>
  <si>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</si>
  <si>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</si>
  <si>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</si>
  <si>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</si>
  <si>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</si>
  <si>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</si>
  <si>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</si>
  <si>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</si>
  <si>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</si>
  <si>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</si>
  <si>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</si>
  <si>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</si>
  <si>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</si>
  <si>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</si>
  <si>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</si>
  <si>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</si>
  <si>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</si>
  <si>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</si>
  <si>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</si>
  <si>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</si>
  <si>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</si>
  <si>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</si>
  <si>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</si>
  <si>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</si>
  <si>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</si>
  <si>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</si>
  <si>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</si>
  <si>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</si>
  <si>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</si>
  <si>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</si>
  <si>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</si>
  <si>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</si>
  <si>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</si>
  <si>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</si>
  <si>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</si>
  <si>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</si>
  <si>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</si>
  <si>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</si>
  <si>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</si>
  <si>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</si>
  <si>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</si>
  <si>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</si>
  <si>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</si>
  <si>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</si>
  <si>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</si>
  <si>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</si>
  <si>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</si>
  <si>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</si>
  <si>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</si>
  <si>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</si>
  <si>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</si>
  <si>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</si>
  <si>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</si>
  <si>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</si>
  <si>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</si>
  <si>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</si>
  <si>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</si>
  <si>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</si>
  <si>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</si>
  <si>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</si>
  <si>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</si>
  <si>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</si>
  <si>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</si>
  <si>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</si>
  <si>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</si>
  <si>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</si>
  <si>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</si>
  <si>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</si>
  <si>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</si>
  <si>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</si>
  <si>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</si>
  <si>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</si>
  <si>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</si>
  <si>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</si>
  <si>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</si>
  <si>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</si>
  <si>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</si>
  <si>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</si>
  <si>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</si>
  <si>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</si>
  <si>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</si>
  <si>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</si>
  <si>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</si>
  <si>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</si>
  <si>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</si>
  <si>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</si>
  <si>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</si>
  <si>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</si>
  <si>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</si>
  <si>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</si>
  <si>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</si>
  <si>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</si>
  <si>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</si>
  <si>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</si>
  <si>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</si>
  <si>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</si>
  <si>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</si>
  <si>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</si>
  <si>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</si>
  <si>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</si>
  <si>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</si>
  <si>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</si>
  <si>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</si>
  <si>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</si>
  <si>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</si>
  <si>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</si>
  <si>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</si>
  <si>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</si>
  <si>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</si>
  <si>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</si>
  <si>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</si>
  <si>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</si>
  <si>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</si>
  <si>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</si>
  <si>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</si>
  <si>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</si>
  <si>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</si>
  <si>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</si>
  <si>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</si>
  <si>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</si>
  <si>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</si>
  <si>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</si>
  <si>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</si>
  <si>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</si>
  <si>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</si>
  <si>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</si>
  <si>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</si>
  <si>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</si>
  <si>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</si>
  <si>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</si>
  <si>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</si>
  <si>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</si>
  <si>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</si>
  <si>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</si>
  <si>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</si>
  <si>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</si>
  <si>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</si>
  <si>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</si>
  <si>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</si>
  <si>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</si>
  <si>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</si>
  <si>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</si>
  <si>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</si>
  <si>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</si>
  <si>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</si>
  <si>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</si>
  <si>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</si>
  <si>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</si>
  <si>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</si>
  <si>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</si>
  <si>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</si>
  <si>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</si>
  <si>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</si>
  <si>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</si>
  <si>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</si>
  <si>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</si>
  <si>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</si>
  <si>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</si>
  <si>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</si>
  <si>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</si>
  <si>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</si>
  <si>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</si>
  <si>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</si>
  <si>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</si>
  <si>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</si>
  <si>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</si>
  <si>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</si>
  <si>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</si>
  <si>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</si>
  <si>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</si>
  <si>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</si>
  <si>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</si>
  <si>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</si>
  <si>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</si>
  <si>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</si>
  <si>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</si>
  <si>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</si>
  <si>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</si>
  <si>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</si>
  <si>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</si>
  <si>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</si>
  <si>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</si>
  <si>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</si>
  <si>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</si>
  <si>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</si>
  <si>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</si>
  <si>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</si>
  <si>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</si>
  <si>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</si>
  <si>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</si>
  <si>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</si>
  <si>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</si>
  <si>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</si>
  <si>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</si>
  <si>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</si>
  <si>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</si>
  <si>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</si>
  <si>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</si>
  <si>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</si>
  <si>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</si>
  <si>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</si>
  <si>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</si>
  <si>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</si>
  <si>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</si>
  <si>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</si>
  <si>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</si>
  <si>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</si>
  <si>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</si>
  <si>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</si>
  <si>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</si>
  <si>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</si>
  <si>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</si>
  <si>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</si>
  <si>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</si>
  <si>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</si>
  <si>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</si>
  <si>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</si>
  <si>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</si>
  <si>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</si>
  <si>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</si>
  <si>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</si>
  <si>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</si>
  <si>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</si>
  <si>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</si>
  <si>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</si>
  <si>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</si>
  <si>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</si>
  <si>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</si>
  <si>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</si>
  <si>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</si>
  <si>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</si>
  <si>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</si>
  <si>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</si>
  <si>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</si>
  <si>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</si>
  <si>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</si>
  <si>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</si>
  <si>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</si>
  <si>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</si>
  <si>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</si>
  <si>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</si>
  <si>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</si>
  <si>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</si>
  <si>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</si>
  <si>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</si>
  <si>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</si>
  <si>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</si>
  <si>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</si>
  <si>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</si>
  <si>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</si>
  <si>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</si>
  <si>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</si>
  <si>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</si>
  <si>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</si>
  <si>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</si>
  <si>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</si>
  <si>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</si>
  <si>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</si>
  <si>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</si>
  <si>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</si>
  <si>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</si>
  <si>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</si>
  <si>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</si>
  <si>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</si>
  <si>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</si>
  <si>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</si>
  <si>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</si>
  <si>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</si>
  <si>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</si>
  <si>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</si>
  <si>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</si>
  <si>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</si>
  <si>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</si>
  <si>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</si>
  <si>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</si>
  <si>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</si>
  <si>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</si>
  <si>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</si>
  <si>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</si>
  <si>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</si>
  <si>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</si>
  <si>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</si>
  <si>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</si>
  <si>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</si>
  <si>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</si>
  <si>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</si>
  <si>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</si>
  <si>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</si>
  <si>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</si>
  <si>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</si>
  <si>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</si>
  <si>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</si>
  <si>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</si>
  <si>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</si>
  <si>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</si>
  <si>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</si>
  <si>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</si>
  <si>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</si>
  <si>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</si>
  <si>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</si>
  <si>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</si>
  <si>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</si>
  <si>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</si>
  <si>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</si>
  <si>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</si>
  <si>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</si>
  <si>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</si>
  <si>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</si>
  <si>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</si>
  <si>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</si>
  <si>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</si>
  <si>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</si>
  <si>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</si>
  <si>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</si>
  <si>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</si>
  <si>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</si>
  <si>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</si>
  <si>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</si>
  <si>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</si>
  <si>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</si>
  <si>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</si>
  <si>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</si>
  <si>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</si>
  <si>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</si>
  <si>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</si>
  <si>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</si>
  <si>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</si>
  <si>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</si>
  <si>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</si>
  <si>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</si>
  <si>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</si>
  <si>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</si>
  <si>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</si>
  <si>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</si>
  <si>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</si>
  <si>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</si>
  <si>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</si>
  <si>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</si>
  <si>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</si>
  <si>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</si>
  <si>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</si>
  <si>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</si>
  <si>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</si>
  <si>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</si>
  <si>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</si>
  <si>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</si>
  <si>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</si>
  <si>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</si>
  <si>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</si>
  <si>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</si>
  <si>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</si>
  <si>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</si>
  <si>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</si>
  <si>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</si>
  <si>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</si>
  <si>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</si>
  <si>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</si>
  <si>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</si>
  <si>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</si>
  <si>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</si>
  <si>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</si>
  <si>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</si>
  <si>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</si>
  <si>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</si>
  <si>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</si>
  <si>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</si>
  <si>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</si>
  <si>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</si>
  <si>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</si>
  <si>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</si>
  <si>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</si>
  <si>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</si>
  <si>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</si>
  <si>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</si>
  <si>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</si>
  <si>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</si>
  <si>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</si>
  <si>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</si>
  <si>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</si>
  <si>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</si>
  <si>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</si>
  <si>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</si>
  <si>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</si>
  <si>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</si>
  <si>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</si>
  <si>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</si>
  <si>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</si>
  <si>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</si>
  <si>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</si>
  <si>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</si>
  <si>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</si>
  <si>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</si>
  <si>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</si>
  <si>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</si>
  <si>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</si>
  <si>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</si>
  <si>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</si>
  <si>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</si>
  <si>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</si>
  <si>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</si>
  <si>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</si>
  <si>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</si>
  <si>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</si>
  <si>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</si>
  <si>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</si>
  <si>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</si>
  <si>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</si>
  <si>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</si>
  <si>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</si>
  <si>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</si>
  <si>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</si>
  <si>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</si>
  <si>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</si>
  <si>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</si>
  <si>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</si>
  <si>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</si>
  <si>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</si>
  <si>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</si>
  <si>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</si>
  <si>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</si>
  <si>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</si>
  <si>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</si>
  <si>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</si>
  <si>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</si>
  <si>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</si>
  <si>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</si>
  <si>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</si>
  <si>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</si>
  <si>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</si>
  <si>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</si>
  <si>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</si>
  <si>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</si>
  <si>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</si>
  <si>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</si>
  <si>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</si>
  <si>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</si>
  <si>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</si>
  <si>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</si>
  <si>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</si>
  <si>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</si>
  <si>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</si>
  <si>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</si>
  <si>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</si>
  <si>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</si>
  <si>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</si>
  <si>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</si>
  <si>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</si>
  <si>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</si>
  <si>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</si>
  <si>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</si>
  <si>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</si>
  <si>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</si>
  <si>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</si>
  <si>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</si>
  <si>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</si>
  <si>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</si>
  <si>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</si>
  <si>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</si>
  <si>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</si>
  <si>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</si>
  <si>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</si>
  <si>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</si>
  <si>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</si>
  <si>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</si>
  <si>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</si>
  <si>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</si>
  <si>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</si>
  <si>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</si>
  <si>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</si>
  <si>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</si>
  <si>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</si>
  <si>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</si>
  <si>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</si>
  <si>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</si>
  <si>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</si>
  <si>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</si>
  <si>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</si>
  <si>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</si>
  <si>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</si>
  <si>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</si>
  <si>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</si>
  <si>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</si>
  <si>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</si>
  <si>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</si>
  <si>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</si>
  <si>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</si>
  <si>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</si>
  <si>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</si>
  <si>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</si>
  <si>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</si>
  <si>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</si>
  <si>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</si>
  <si>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</si>
  <si>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</si>
  <si>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</si>
  <si>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</si>
  <si>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</si>
  <si>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</si>
  <si>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</si>
  <si>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</si>
  <si>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</si>
  <si>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</si>
  <si>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</si>
  <si>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</si>
  <si>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</si>
  <si>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</si>
  <si>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</si>
  <si>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</si>
  <si>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</si>
  <si>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</si>
  <si>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</si>
  <si>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</si>
  <si>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</si>
  <si>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</si>
  <si>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</si>
  <si>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</si>
  <si>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</si>
  <si>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</si>
  <si>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</si>
  <si>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</si>
  <si>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</si>
  <si>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</si>
  <si>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</si>
  <si>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</si>
  <si>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</si>
  <si>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</si>
  <si>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</si>
  <si>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</si>
  <si>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</si>
  <si>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</si>
  <si>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</si>
  <si>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</si>
  <si>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</si>
  <si>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</si>
  <si>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</si>
  <si>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</si>
  <si>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</si>
  <si>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</si>
  <si>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</si>
  <si>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</si>
  <si>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</si>
  <si>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</si>
  <si>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</si>
  <si>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</si>
  <si>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</si>
  <si>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</si>
  <si>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</si>
  <si>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</si>
  <si>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</si>
  <si>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</si>
  <si>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</si>
  <si>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</si>
  <si>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</si>
  <si>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</si>
  <si>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</si>
  <si>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</si>
  <si>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</si>
  <si>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</si>
  <si>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</si>
  <si>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</si>
  <si>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</si>
  <si>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</si>
  <si>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</si>
  <si>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</si>
  <si>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</si>
  <si>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</si>
  <si>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</si>
  <si>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</si>
  <si>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</si>
  <si>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</si>
  <si>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</si>
  <si>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</si>
  <si>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</si>
  <si>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</si>
  <si>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</si>
  <si>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</si>
  <si>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</si>
  <si>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</si>
  <si>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</si>
  <si>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</si>
  <si>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</si>
  <si>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</si>
  <si>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</si>
  <si>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</si>
  <si>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</si>
  <si>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</si>
  <si>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</si>
  <si>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</si>
  <si>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</si>
  <si>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</si>
  <si>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</si>
  <si>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</si>
  <si>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</si>
  <si>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</si>
  <si>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</si>
  <si>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</si>
  <si>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</si>
  <si>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</si>
  <si>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</si>
  <si>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</si>
  <si>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</si>
  <si>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</si>
  <si>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</si>
  <si>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</si>
  <si>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</si>
  <si>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</si>
  <si>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</si>
  <si>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</si>
  <si>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</si>
  <si>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</si>
  <si>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</si>
  <si>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</si>
  <si>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</si>
  <si>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</si>
  <si>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</si>
  <si>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</si>
  <si>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</si>
  <si>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</si>
  <si>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</si>
  <si>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</si>
  <si>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</si>
  <si>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</si>
  <si>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</si>
  <si>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</si>
  <si>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</si>
  <si>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</si>
  <si>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</si>
  <si>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</si>
  <si>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</si>
  <si>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</si>
  <si>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</si>
  <si>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</si>
  <si>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</si>
  <si>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</si>
  <si>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</si>
  <si>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</si>
  <si>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</si>
  <si>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</si>
  <si>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</si>
  <si>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</si>
  <si>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</si>
  <si>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</si>
  <si>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</si>
  <si>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</si>
  <si>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</si>
  <si>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</si>
  <si>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</si>
  <si>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</si>
  <si>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</si>
  <si>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</si>
  <si>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</si>
  <si>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</si>
  <si>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</si>
  <si>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</si>
  <si>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</si>
  <si>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</si>
  <si>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</si>
  <si>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</si>
  <si>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</si>
  <si>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</si>
  <si>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</si>
  <si>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</si>
  <si>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</si>
  <si>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</si>
  <si>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</si>
  <si>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</si>
  <si>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</si>
  <si>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</si>
  <si>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</si>
  <si>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</si>
  <si>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</si>
  <si>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</si>
  <si>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</si>
  <si>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</si>
  <si>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</si>
  <si>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</si>
  <si>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</si>
  <si>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</si>
  <si>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</si>
  <si>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</si>
  <si>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</si>
  <si>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</si>
  <si>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</si>
  <si>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</si>
  <si>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</si>
  <si>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</si>
  <si>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</si>
  <si>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</si>
  <si>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</si>
  <si>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</si>
  <si>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</si>
  <si>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</si>
  <si>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</si>
  <si>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</si>
  <si>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</si>
  <si>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</si>
  <si>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</si>
  <si>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</si>
  <si>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</si>
  <si>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</si>
  <si>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</si>
  <si>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</si>
  <si>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</si>
  <si>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</si>
  <si>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</si>
  <si>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</si>
  <si>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</si>
  <si>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</si>
  <si>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</si>
  <si>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</si>
  <si>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</si>
  <si>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</si>
  <si>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</si>
  <si>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</si>
  <si>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</si>
  <si>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</si>
  <si>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</si>
  <si>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</si>
  <si>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</si>
  <si>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</si>
  <si>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</si>
  <si>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</si>
  <si>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</si>
  <si>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</si>
  <si>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</si>
  <si>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</si>
  <si>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</si>
  <si>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</si>
  <si>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</si>
  <si>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</si>
  <si>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</si>
  <si>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</si>
  <si>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</si>
  <si>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</si>
  <si>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</si>
  <si>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</si>
  <si>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</si>
  <si>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</si>
  <si>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</si>
  <si>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</si>
  <si>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</si>
  <si>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</si>
  <si>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</si>
  <si>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</si>
  <si>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</si>
  <si>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</si>
  <si>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</si>
  <si>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</si>
  <si>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</si>
  <si>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</si>
  <si>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</si>
  <si>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</si>
  <si>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</si>
  <si>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</si>
  <si>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</si>
  <si>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</si>
  <si>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</si>
  <si>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</si>
  <si>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</si>
  <si>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</si>
  <si>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</si>
  <si>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</si>
  <si>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</si>
  <si>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</si>
  <si>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</si>
  <si>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</si>
  <si>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</si>
  <si>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</si>
  <si>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</si>
  <si>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</si>
  <si>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</si>
  <si>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</si>
  <si>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</si>
  <si>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</si>
  <si>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</si>
  <si>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</si>
  <si>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</si>
  <si>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</si>
  <si>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</si>
  <si>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</si>
  <si>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</si>
  <si>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</si>
  <si>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</si>
  <si>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</si>
  <si>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</si>
  <si>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</si>
  <si>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</si>
  <si>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</si>
  <si>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</si>
  <si>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</si>
  <si>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</si>
  <si>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</si>
  <si>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</si>
  <si>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</si>
  <si>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</si>
  <si>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</si>
  <si>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</si>
  <si>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</si>
  <si>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</si>
  <si>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</si>
  <si>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</si>
  <si>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</si>
  <si>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</si>
  <si>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</si>
  <si>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</si>
  <si>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</si>
  <si>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</si>
  <si>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</si>
  <si>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</si>
  <si>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</si>
  <si>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</si>
  <si>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</si>
  <si>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</si>
  <si>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</si>
  <si>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</si>
  <si>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</si>
  <si>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</si>
  <si>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</si>
  <si>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</si>
  <si>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</si>
  <si>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</si>
  <si>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</si>
  <si>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</si>
  <si>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</si>
  <si>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</si>
  <si>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</si>
  <si>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</si>
  <si>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</si>
  <si>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</si>
  <si>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</si>
  <si>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</si>
  <si>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</si>
  <si>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</si>
  <si>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</si>
  <si>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</si>
  <si>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</si>
  <si>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</si>
  <si>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</si>
  <si>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</si>
  <si>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</si>
  <si>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</si>
  <si>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</si>
  <si>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</si>
  <si>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</si>
  <si>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</si>
  <si>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</si>
  <si>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</si>
  <si>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</si>
  <si>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</si>
  <si>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</si>
  <si>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</si>
  <si>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</si>
  <si>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</si>
  <si>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</si>
  <si>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</si>
  <si>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</si>
  <si>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</si>
  <si>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</si>
  <si>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</si>
  <si>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</si>
  <si>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</si>
  <si>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</si>
  <si>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</si>
  <si>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</si>
  <si>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</si>
  <si>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</si>
  <si>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</si>
  <si>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</si>
  <si>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</si>
  <si>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</si>
  <si>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</si>
  <si>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</si>
  <si>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</si>
  <si>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</si>
  <si>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</si>
  <si>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</si>
  <si>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</si>
  <si>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</si>
  <si>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</si>
  <si>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</si>
  <si>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</si>
  <si>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</si>
  <si>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</si>
  <si>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</si>
  <si>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</si>
  <si>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</si>
  <si>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</si>
  <si>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</si>
  <si>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</si>
  <si>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</si>
  <si>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</si>
  <si>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</si>
  <si>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</si>
  <si>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</si>
  <si>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</si>
  <si>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</si>
  <si>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</si>
  <si>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</si>
  <si>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</si>
  <si>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</si>
  <si>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</si>
  <si>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</si>
  <si>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</si>
  <si>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</si>
  <si>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</si>
  <si>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</si>
  <si>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</si>
  <si>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</si>
  <si>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</si>
  <si>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</si>
  <si>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</si>
  <si>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</si>
  <si>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</si>
  <si>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</si>
  <si>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</si>
  <si>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</si>
  <si>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</si>
  <si>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</si>
  <si>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</si>
  <si>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</si>
  <si>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</si>
  <si>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</si>
  <si>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</si>
  <si>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</si>
  <si>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</si>
  <si>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</si>
  <si>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</si>
  <si>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</si>
  <si>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</si>
  <si>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</si>
  <si>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</si>
  <si>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</si>
  <si>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</si>
  <si>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</si>
  <si>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</si>
  <si>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</si>
  <si>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</si>
  <si>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</si>
  <si>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</si>
  <si>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</si>
  <si>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</si>
  <si>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</si>
  <si>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</si>
  <si>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</si>
  <si>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</si>
  <si>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</si>
  <si>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</si>
  <si>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</si>
  <si>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</si>
  <si>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</si>
  <si>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</si>
  <si>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</si>
  <si>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</si>
  <si>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</si>
  <si>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</si>
  <si>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</si>
  <si>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</si>
  <si>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</si>
  <si>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</si>
  <si>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</si>
  <si>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</si>
  <si>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</si>
  <si>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</si>
  <si>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</si>
  <si>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</si>
  <si>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</si>
  <si>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</si>
  <si>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</si>
  <si>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</si>
  <si>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</si>
  <si>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</si>
  <si>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</si>
  <si>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</si>
  <si>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</si>
  <si>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</si>
  <si>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</si>
  <si>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</si>
  <si>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</si>
  <si>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</si>
  <si>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</si>
  <si>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</si>
  <si>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</si>
  <si>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</si>
  <si>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</si>
  <si>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</si>
  <si>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</si>
  <si>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</si>
  <si>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</si>
  <si>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</si>
  <si>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</si>
  <si>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</si>
  <si>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</si>
  <si>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</si>
  <si>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</si>
  <si>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</si>
  <si>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</si>
  <si>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</si>
  <si>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</si>
  <si>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</si>
  <si>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</si>
  <si>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</si>
  <si>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</si>
  <si>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</si>
  <si>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</si>
  <si>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</si>
  <si>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</si>
  <si>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</si>
  <si>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</si>
  <si>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</si>
  <si>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</si>
  <si>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</si>
  <si>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</si>
  <si>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</si>
  <si>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</si>
  <si>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</si>
  <si>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</si>
  <si>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</si>
  <si>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</si>
  <si>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</si>
  <si>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</si>
  <si>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</si>
  <si>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</si>
  <si>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</si>
  <si>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</si>
  <si>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</si>
  <si>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</si>
  <si>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</si>
  <si>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</si>
  <si>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</si>
  <si>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</si>
  <si>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</si>
  <si>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</si>
  <si>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</si>
  <si>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</si>
  <si>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</si>
  <si>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</si>
  <si>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</si>
  <si>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</si>
  <si>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</si>
  <si>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</si>
  <si>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</si>
  <si>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</si>
  <si>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</si>
  <si>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</si>
  <si>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</si>
  <si>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</si>
  <si>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</si>
  <si>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</si>
  <si>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</si>
  <si>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</si>
  <si>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</si>
  <si>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</si>
  <si>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</si>
  <si>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</si>
  <si>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</si>
  <si>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</si>
  <si>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</si>
  <si>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</si>
  <si>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</si>
  <si>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</si>
  <si>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</si>
  <si>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</si>
  <si>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</si>
  <si>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</si>
  <si>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</si>
  <si>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</si>
  <si>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</si>
  <si>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</si>
  <si>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</si>
  <si>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</si>
  <si>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</si>
  <si>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</si>
  <si>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</si>
  <si>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</si>
  <si>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</si>
  <si>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</si>
  <si>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</si>
  <si>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</si>
  <si>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</si>
  <si>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</si>
  <si>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</si>
  <si>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</si>
  <si>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</si>
  <si>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</si>
  <si>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</si>
  <si>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</si>
  <si>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</si>
  <si>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</si>
  <si>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</si>
  <si>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</si>
  <si>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</si>
  <si>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</si>
  <si>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</si>
  <si>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</si>
  <si>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</si>
  <si>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</si>
  <si>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</si>
  <si>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</si>
  <si>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</si>
  <si>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</si>
  <si>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</si>
  <si>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</si>
  <si>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</si>
  <si>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</si>
  <si>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</si>
  <si>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</si>
  <si>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</si>
  <si>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</si>
  <si>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</si>
  <si>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</si>
  <si>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</si>
  <si>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</si>
  <si>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</si>
  <si>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</si>
  <si>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</si>
  <si>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</si>
  <si>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</si>
  <si>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</si>
  <si>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</si>
  <si>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</si>
  <si>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</si>
  <si>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</si>
  <si>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</si>
  <si>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</si>
  <si>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</si>
  <si>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</si>
  <si>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</si>
  <si>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</si>
  <si>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</si>
  <si>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</si>
  <si>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</si>
  <si>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</si>
  <si>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</si>
  <si>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</si>
  <si>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</si>
  <si>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</si>
  <si>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</si>
  <si>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</si>
  <si>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</si>
  <si>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</si>
  <si>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</si>
  <si>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</si>
  <si>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</si>
  <si>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</si>
  <si>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</si>
  <si>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</si>
  <si>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</si>
  <si>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</si>
  <si>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</si>
  <si>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</si>
  <si>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</si>
  <si>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</si>
  <si>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</si>
  <si>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</si>
  <si>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</si>
  <si>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</si>
  <si>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</si>
  <si>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</si>
  <si>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</si>
  <si>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</si>
  <si>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</si>
  <si>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</si>
  <si>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</si>
  <si>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</si>
  <si>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</si>
  <si>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</si>
  <si>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</si>
  <si>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</si>
  <si>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</si>
  <si>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</si>
  <si>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</si>
  <si>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</si>
  <si>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</si>
  <si>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</si>
  <si>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</si>
  <si>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</si>
  <si>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</si>
  <si>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</si>
  <si>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</si>
  <si>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</si>
  <si>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</si>
  <si>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</si>
  <si>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</si>
  <si>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</si>
  <si>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</si>
  <si>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</si>
  <si>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</si>
  <si>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</si>
  <si>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</si>
  <si>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</si>
  <si>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</si>
  <si>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</si>
  <si>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</si>
  <si>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</si>
  <si>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</si>
  <si>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</si>
  <si>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</si>
  <si>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</si>
  <si>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</si>
  <si>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</si>
  <si>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</si>
  <si>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</si>
  <si>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</si>
  <si>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</si>
  <si>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</si>
  <si>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</si>
  <si>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</si>
  <si>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</si>
  <si>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</si>
  <si>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</si>
  <si>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</si>
  <si>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</si>
  <si>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</si>
  <si>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</si>
  <si>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</si>
  <si>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</si>
  <si>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</si>
  <si>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</si>
  <si>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</si>
  <si>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</si>
  <si>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</si>
  <si>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</si>
  <si>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</si>
  <si>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</si>
  <si>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</si>
  <si>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</si>
  <si>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</si>
  <si>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</si>
  <si>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</si>
  <si>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</si>
  <si>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</si>
  <si>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</si>
  <si>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</si>
  <si>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</si>
  <si>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</si>
  <si>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</si>
  <si>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</si>
  <si>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</si>
  <si>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</si>
  <si>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</si>
  <si>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</si>
  <si>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</si>
  <si>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</si>
  <si>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</si>
  <si>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</si>
  <si>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</si>
  <si>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</si>
  <si>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</si>
  <si>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</si>
  <si>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</si>
  <si>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</si>
  <si>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</si>
  <si>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</si>
  <si>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</si>
  <si>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</si>
  <si>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</si>
  <si>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</si>
  <si>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</si>
  <si>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</si>
  <si>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</si>
  <si>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</si>
  <si>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</si>
  <si>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</si>
  <si>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</si>
  <si>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</si>
  <si>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</si>
  <si>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</si>
  <si>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</si>
  <si>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</si>
  <si>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</si>
  <si>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</si>
  <si>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</si>
  <si>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</si>
  <si>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</si>
  <si>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</si>
  <si>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</si>
  <si>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</si>
  <si>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</si>
  <si>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</si>
  <si>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</si>
  <si>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</si>
  <si>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</si>
  <si>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</si>
  <si>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</si>
  <si>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</si>
  <si>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</si>
  <si>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</si>
  <si>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</si>
  <si>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</si>
  <si>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</si>
  <si>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</si>
  <si>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</si>
  <si>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</si>
  <si>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</si>
  <si>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</si>
  <si>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</si>
  <si>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</si>
  <si>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</si>
  <si>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</si>
  <si>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</si>
  <si>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</si>
  <si>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</si>
  <si>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</si>
  <si>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</si>
  <si>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</si>
  <si>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</si>
  <si>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</si>
  <si>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</si>
  <si>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</si>
  <si>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</si>
  <si>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</si>
  <si>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</si>
  <si>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</si>
  <si>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</si>
  <si>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</si>
  <si>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</si>
  <si>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</si>
  <si>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</si>
  <si>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</si>
  <si>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</si>
  <si>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</si>
  <si>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</si>
  <si>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</si>
  <si>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</si>
  <si>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</si>
  <si>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</si>
  <si>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</si>
  <si>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</si>
  <si>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</si>
  <si>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</si>
  <si>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</si>
  <si>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</si>
  <si>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</si>
  <si>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</si>
  <si>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</si>
  <si>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</si>
  <si>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</si>
  <si>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</si>
  <si>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</si>
  <si>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</si>
  <si>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</si>
  <si>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</si>
  <si>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</si>
  <si>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</si>
  <si>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</si>
  <si>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</si>
  <si>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</si>
  <si>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</si>
  <si>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</si>
  <si>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</si>
  <si>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</si>
  <si>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</si>
  <si>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</si>
  <si>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</si>
  <si>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</si>
  <si>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</si>
  <si>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</si>
  <si>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</si>
  <si>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</si>
  <si>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</si>
  <si>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</si>
  <si>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</si>
  <si>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</si>
  <si>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</si>
  <si>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</si>
  <si>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</si>
  <si>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</si>
  <si>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</si>
  <si>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</si>
  <si>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</si>
  <si>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</si>
  <si>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</si>
  <si>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</si>
  <si>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</si>
  <si>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</si>
  <si>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</si>
  <si>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</si>
  <si>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</si>
  <si>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</si>
  <si>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</si>
  <si>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</si>
  <si>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</si>
  <si>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</si>
  <si>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</si>
  <si>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</si>
  <si>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</si>
  <si>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</si>
  <si>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</si>
  <si>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</si>
  <si>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</si>
  <si>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</si>
  <si>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</si>
  <si>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</si>
  <si>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</si>
  <si>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</si>
  <si>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</si>
  <si>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</si>
  <si>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</si>
  <si>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</si>
  <si>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</si>
  <si>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</si>
  <si>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</si>
  <si>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</si>
  <si>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</si>
  <si>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</si>
  <si>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</si>
  <si>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</si>
  <si>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</si>
  <si>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</si>
  <si>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</si>
  <si>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</si>
  <si>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</si>
  <si>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</si>
  <si>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</si>
  <si>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</si>
  <si>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</si>
  <si>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</si>
  <si>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</si>
  <si>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</si>
  <si>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</si>
  <si>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</si>
  <si>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</si>
  <si>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</si>
  <si>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</si>
  <si>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</si>
  <si>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</si>
  <si>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</si>
  <si>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</si>
  <si>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</si>
  <si>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</si>
  <si>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</si>
  <si>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</si>
  <si>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</si>
  <si>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</si>
  <si>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</si>
  <si>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</si>
  <si>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</si>
  <si>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</si>
  <si>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</si>
  <si>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</si>
  <si>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</si>
  <si>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</si>
  <si>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</si>
  <si>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</si>
  <si>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</si>
  <si>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</si>
  <si>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</si>
  <si>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</si>
  <si>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</si>
  <si>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</si>
  <si>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</si>
  <si>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</si>
  <si>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</si>
  <si>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</si>
  <si>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</si>
  <si>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</si>
  <si>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</si>
  <si>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</si>
  <si>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</si>
  <si>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</si>
  <si>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</si>
  <si>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</si>
  <si>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</si>
  <si>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</si>
  <si>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</si>
  <si>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</si>
  <si>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</si>
  <si>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</si>
  <si>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</si>
  <si>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</si>
  <si>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</si>
  <si>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</si>
  <si>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</si>
  <si>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</si>
  <si>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</si>
  <si>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</si>
  <si>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</si>
  <si>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</si>
  <si>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</si>
  <si>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</si>
  <si>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</si>
  <si>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</si>
  <si>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</si>
  <si>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</si>
  <si>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</si>
  <si>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</si>
  <si>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</si>
  <si>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</si>
  <si>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</si>
  <si>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</si>
  <si>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</si>
  <si>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</si>
  <si>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</si>
  <si>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</si>
  <si>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</si>
  <si>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</si>
  <si>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</si>
  <si>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</si>
  <si>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</si>
  <si>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</si>
  <si>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</si>
  <si>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</si>
  <si>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</si>
  <si>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</si>
  <si>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</si>
  <si>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</si>
  <si>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</si>
  <si>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</si>
  <si>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</si>
  <si>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</si>
  <si>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</si>
  <si>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</si>
  <si>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</si>
  <si>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</si>
  <si>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</si>
  <si>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</si>
  <si>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</si>
  <si>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</si>
  <si>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</si>
  <si>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</si>
  <si>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</si>
  <si>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</si>
  <si>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</si>
  <si>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</si>
  <si>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</si>
  <si>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</si>
  <si>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</si>
  <si>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</si>
  <si>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</si>
  <si>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</si>
  <si>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</si>
  <si>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</si>
  <si>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</si>
  <si>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</si>
  <si>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</si>
  <si>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</si>
  <si>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</si>
  <si>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</si>
  <si>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</si>
  <si>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</si>
  <si>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</si>
  <si>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</si>
  <si>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</si>
  <si>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</si>
  <si>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</si>
  <si>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</si>
  <si>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</si>
  <si>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</si>
  <si>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</si>
  <si>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</si>
  <si>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</si>
  <si>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</si>
  <si>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</si>
  <si>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</si>
  <si>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</si>
  <si>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</si>
  <si>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</si>
  <si>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</si>
  <si>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</si>
  <si>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</si>
  <si>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</si>
  <si>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</si>
  <si>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</si>
  <si>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</si>
  <si>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</si>
  <si>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</si>
  <si>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</si>
  <si>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</si>
  <si>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</si>
  <si>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</si>
  <si>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</si>
  <si>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</si>
  <si>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</si>
  <si>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</si>
  <si>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</si>
  <si>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</si>
  <si>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</si>
  <si>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</si>
  <si>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</si>
  <si>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</si>
  <si>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</si>
  <si>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</si>
  <si>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</si>
  <si>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</si>
  <si>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</si>
  <si>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</si>
  <si>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</si>
  <si>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</si>
  <si>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</si>
  <si>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</si>
  <si>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</si>
  <si>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</si>
  <si>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</si>
  <si>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</si>
  <si>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</si>
  <si>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</si>
  <si>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</si>
  <si>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</si>
  <si>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</si>
  <si>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</si>
  <si>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</si>
  <si>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</si>
  <si>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</si>
  <si>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</si>
  <si>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</si>
  <si>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</si>
  <si>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</si>
  <si>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</si>
  <si>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</si>
  <si>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</si>
  <si>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</si>
  <si>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</si>
  <si>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</si>
  <si>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</si>
  <si>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</si>
  <si>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</si>
  <si>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</si>
  <si>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</si>
  <si>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</si>
  <si>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</si>
  <si>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</si>
  <si>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</si>
  <si>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</si>
  <si>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</si>
  <si>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</si>
  <si>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</si>
  <si>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</si>
  <si>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</si>
  <si>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</si>
  <si>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</si>
  <si>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</si>
  <si>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</si>
  <si>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</si>
  <si>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</si>
  <si>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</si>
  <si>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</si>
  <si>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</si>
  <si>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</si>
  <si>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</si>
  <si>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</si>
  <si>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</si>
  <si>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</si>
  <si>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</si>
  <si>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</si>
  <si>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</si>
  <si>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</si>
  <si>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</si>
  <si>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</si>
  <si>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</si>
  <si>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</si>
  <si>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</si>
  <si>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</si>
  <si>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</si>
  <si>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</si>
  <si>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</si>
  <si>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</si>
  <si>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</si>
  <si>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</si>
  <si>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</si>
  <si>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</si>
  <si>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</si>
  <si>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</si>
  <si>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</si>
  <si>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</si>
  <si>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</si>
  <si>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</si>
  <si>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</si>
  <si>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</si>
  <si>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</si>
  <si>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</si>
  <si>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</si>
  <si>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</si>
  <si>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</si>
  <si>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</si>
  <si>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</si>
  <si>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</si>
  <si>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</si>
  <si>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</si>
  <si>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</si>
  <si>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</si>
  <si>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</si>
  <si>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</si>
  <si>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</si>
  <si>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</si>
  <si>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</si>
  <si>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</si>
  <si>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</si>
  <si>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</si>
  <si>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</si>
  <si>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</si>
  <si>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</si>
  <si>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</si>
  <si>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</si>
  <si>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</si>
  <si>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</si>
  <si>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</si>
  <si>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</si>
  <si>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</si>
  <si>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</si>
  <si>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</si>
  <si>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</si>
  <si>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</si>
  <si>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</si>
  <si>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</si>
  <si>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</si>
  <si>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</si>
  <si>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</si>
  <si>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</si>
  <si>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</si>
  <si>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</si>
  <si>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</si>
  <si>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</si>
  <si>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</si>
  <si>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</si>
  <si>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</si>
  <si>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</si>
  <si>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</si>
  <si>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</si>
  <si>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</si>
  <si>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</si>
  <si>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</si>
  <si>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</si>
  <si>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</si>
  <si>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</si>
  <si>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</si>
  <si>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</si>
  <si>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</si>
  <si>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</si>
  <si>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</si>
  <si>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</si>
  <si>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</si>
  <si>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</si>
  <si>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</si>
  <si>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</si>
  <si>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</si>
  <si>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</si>
  <si>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</si>
  <si>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</si>
  <si>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</si>
  <si>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</si>
  <si>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</si>
  <si>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</si>
  <si>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</si>
  <si>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</si>
  <si>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</si>
  <si>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</si>
  <si>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</si>
  <si>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</si>
  <si>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</si>
  <si>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</si>
  <si>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</si>
  <si>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</si>
  <si>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</si>
  <si>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</si>
  <si>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</si>
  <si>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</si>
  <si>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</si>
  <si>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</si>
  <si>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</si>
  <si>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</si>
  <si>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</si>
  <si>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</si>
  <si>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</si>
  <si>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</si>
  <si>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</si>
  <si>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</si>
  <si>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</si>
  <si>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</si>
  <si>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</si>
  <si>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</si>
  <si>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</si>
  <si>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</si>
  <si>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</si>
  <si>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</si>
  <si>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</si>
  <si>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</si>
  <si>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</si>
  <si>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</si>
  <si>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</si>
  <si>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</si>
  <si>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</si>
  <si>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</si>
  <si>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</si>
  <si>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</si>
  <si>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</si>
  <si>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</si>
  <si>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</si>
  <si>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</si>
  <si>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</si>
  <si>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</si>
  <si>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</si>
  <si>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</si>
  <si>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</si>
  <si>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</si>
  <si>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</si>
  <si>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</si>
  <si>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</si>
  <si>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</si>
  <si>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</si>
  <si>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</si>
  <si>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</si>
  <si>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</si>
  <si>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</si>
  <si>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</si>
  <si>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</si>
  <si>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</si>
  <si>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</si>
  <si>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</si>
  <si>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</si>
  <si>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</si>
  <si>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</si>
  <si>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</si>
  <si>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</si>
  <si>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</si>
  <si>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</si>
  <si>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</si>
  <si>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</si>
  <si>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</si>
  <si>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</si>
  <si>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</si>
  <si>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</si>
  <si>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</si>
  <si>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</si>
  <si>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</si>
  <si>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</si>
  <si>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</si>
  <si>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</si>
  <si>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</si>
  <si>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</si>
  <si>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</si>
  <si>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</si>
  <si>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</si>
  <si>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</si>
  <si>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</si>
  <si>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</si>
  <si>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</si>
  <si>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</si>
  <si>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</si>
  <si>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</si>
  <si>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</si>
  <si>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</si>
  <si>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</si>
  <si>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</si>
  <si>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</si>
  <si>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</si>
  <si>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</si>
  <si>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</si>
  <si>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</si>
  <si>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</si>
  <si>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</si>
  <si>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</si>
  <si>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</si>
  <si>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</si>
  <si>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</si>
  <si>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</si>
  <si>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</si>
  <si>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</si>
  <si>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</si>
  <si>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</si>
  <si>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</si>
  <si>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</si>
  <si>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</si>
  <si>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</si>
  <si>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</si>
  <si>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</si>
  <si>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</si>
  <si>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</si>
  <si>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</si>
  <si>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</si>
  <si>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</si>
  <si>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</si>
  <si>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</si>
  <si>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</si>
  <si>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</si>
  <si>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</si>
  <si>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</si>
  <si>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</si>
  <si>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</si>
  <si>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</si>
  <si>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</si>
  <si>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</si>
  <si>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</si>
  <si>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</si>
  <si>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</si>
  <si>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</si>
  <si>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</si>
  <si>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</si>
  <si>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</si>
  <si>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</si>
  <si>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</si>
  <si>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</si>
  <si>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</si>
  <si>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</si>
  <si>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</si>
  <si>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</si>
  <si>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</si>
  <si>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</si>
  <si>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</si>
  <si>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</si>
  <si>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</si>
  <si>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</si>
  <si>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</si>
  <si>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</si>
  <si>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</si>
  <si>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</si>
  <si>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</si>
  <si>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</si>
  <si>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</si>
  <si>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</si>
  <si>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</si>
  <si>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</si>
  <si>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</si>
  <si>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</si>
  <si>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</si>
  <si>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</si>
  <si>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</si>
  <si>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</si>
  <si>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</si>
  <si>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</si>
  <si>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</si>
  <si>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</si>
  <si>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</si>
  <si>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</si>
  <si>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</si>
  <si>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</si>
  <si>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</si>
  <si>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</si>
  <si>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</si>
  <si>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</si>
  <si>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</si>
  <si>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</si>
  <si>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</si>
  <si>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</si>
  <si>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</si>
  <si>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</si>
  <si>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</si>
  <si>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</si>
  <si>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</si>
  <si>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</si>
  <si>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</si>
  <si>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</si>
  <si>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</si>
  <si>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</si>
  <si>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</si>
  <si>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</si>
  <si>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</si>
  <si>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</si>
  <si>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</si>
  <si>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</si>
  <si>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</si>
  <si>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</si>
  <si>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</si>
  <si>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</si>
  <si>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</si>
  <si>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</si>
  <si>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</si>
  <si>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</si>
  <si>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</si>
  <si>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</si>
  <si>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</si>
  <si>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</si>
  <si>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</si>
  <si>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</si>
  <si>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</si>
  <si>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</si>
  <si>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</si>
  <si>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</si>
  <si>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</si>
  <si>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</si>
  <si>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</si>
  <si>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</si>
  <si>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</si>
  <si>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</si>
  <si>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</si>
  <si>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</si>
  <si>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</si>
  <si>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</si>
  <si>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</si>
  <si>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</si>
  <si>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</si>
  <si>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</si>
  <si>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</si>
  <si>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</si>
  <si>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</si>
  <si>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</si>
  <si>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</si>
  <si>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</si>
  <si>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</si>
  <si>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</si>
  <si>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</si>
  <si>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</si>
  <si>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</si>
  <si>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</si>
  <si>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</si>
  <si>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</si>
  <si>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</si>
  <si>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</si>
  <si>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</si>
  <si>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</si>
  <si>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</si>
  <si>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</si>
  <si>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</si>
  <si>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</si>
  <si>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</si>
  <si>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</si>
  <si>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</si>
  <si>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</si>
  <si>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</si>
  <si>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</si>
  <si>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</si>
  <si>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</si>
  <si>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</si>
  <si>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</si>
  <si>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</si>
  <si>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</si>
  <si>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</si>
  <si>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</si>
  <si>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</si>
  <si>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</si>
  <si>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</si>
  <si>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</si>
  <si>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</si>
  <si>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</si>
  <si>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</si>
  <si>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</si>
  <si>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</si>
  <si>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</si>
  <si>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</si>
  <si>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</si>
  <si>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</si>
  <si>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</si>
  <si>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</si>
  <si>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</si>
  <si>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</si>
  <si>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</si>
  <si>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</si>
  <si>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</si>
  <si>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</si>
  <si>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</si>
  <si>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</si>
  <si>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</si>
  <si>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</si>
  <si>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</si>
  <si>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</si>
  <si>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</si>
  <si>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</si>
  <si>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</si>
  <si>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</si>
  <si>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</si>
  <si>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</si>
  <si>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</si>
  <si>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</si>
  <si>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</si>
  <si>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</si>
  <si>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</si>
  <si>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</si>
  <si>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</si>
  <si>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</si>
  <si>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</si>
  <si>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</si>
  <si>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</si>
  <si>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</si>
  <si>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</si>
  <si>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</si>
  <si>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</si>
  <si>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</si>
  <si>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</si>
  <si>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</si>
  <si>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</si>
  <si>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</si>
  <si>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</si>
  <si>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</si>
  <si>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</si>
  <si>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</si>
  <si>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</si>
  <si>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</si>
  <si>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</si>
  <si>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</si>
  <si>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</si>
  <si>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</si>
  <si>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</si>
  <si>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</si>
  <si>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</si>
  <si>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</si>
  <si>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</si>
  <si>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</si>
  <si>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</si>
  <si>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</si>
  <si>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</si>
  <si>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</si>
  <si>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</si>
  <si>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</si>
  <si>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</si>
  <si>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</si>
  <si>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</si>
  <si>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</si>
  <si>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</si>
  <si>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</si>
  <si>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</si>
  <si>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</si>
  <si>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</si>
  <si>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</si>
  <si>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</si>
  <si>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</si>
  <si>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</si>
  <si>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</si>
  <si>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</si>
  <si>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</si>
  <si>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</si>
  <si>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</si>
  <si>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</si>
  <si>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</si>
  <si>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</si>
  <si>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</si>
  <si>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</si>
  <si>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</si>
  <si>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</si>
  <si>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</si>
  <si>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</si>
  <si>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</si>
  <si>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</si>
  <si>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</si>
  <si>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</si>
  <si>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</si>
  <si>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</si>
  <si>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</si>
  <si>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</si>
  <si>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</si>
  <si>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</si>
  <si>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</si>
  <si>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</si>
  <si>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</si>
  <si>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</si>
  <si>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</si>
  <si>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</si>
  <si>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</si>
  <si>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</si>
  <si>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</si>
  <si>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</si>
  <si>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</si>
  <si>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</si>
  <si>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</si>
  <si>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</si>
  <si>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</si>
  <si>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</si>
  <si>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</si>
  <si>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</si>
  <si>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</si>
  <si>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</si>
  <si>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</si>
  <si>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</si>
  <si>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</si>
  <si>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</si>
  <si>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</si>
  <si>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</si>
  <si>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</si>
  <si>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</si>
  <si>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</si>
  <si>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</si>
  <si>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</si>
  <si>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</si>
  <si>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</si>
  <si>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</si>
  <si>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</si>
  <si>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</si>
  <si>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</si>
  <si>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</si>
  <si>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</si>
  <si>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</si>
  <si>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</si>
  <si>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</si>
  <si>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</si>
  <si>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</si>
  <si>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</si>
  <si>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</si>
  <si>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</si>
  <si>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</si>
  <si>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</si>
  <si>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</si>
  <si>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</si>
  <si>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</si>
  <si>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</si>
  <si>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</si>
  <si>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</si>
  <si>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</si>
  <si>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</si>
  <si>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</si>
  <si>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</si>
  <si>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</si>
  <si>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</si>
  <si>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</si>
  <si>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</si>
  <si>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</si>
  <si>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</si>
  <si>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</si>
  <si>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</si>
  <si>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</si>
  <si>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</si>
  <si>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</si>
  <si>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</si>
  <si>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</si>
  <si>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</si>
  <si>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</si>
  <si>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</si>
  <si>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</si>
  <si>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</si>
  <si>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</si>
  <si>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</si>
  <si>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</si>
  <si>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</si>
  <si>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</si>
  <si>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</si>
  <si>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</si>
  <si>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</si>
  <si>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</si>
  <si>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</si>
  <si>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</si>
  <si>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</si>
  <si>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</si>
  <si>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</si>
  <si>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</si>
  <si>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</si>
  <si>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</si>
  <si>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</si>
  <si>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</si>
  <si>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</si>
  <si>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</si>
  <si>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</si>
  <si>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</si>
  <si>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</si>
  <si>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</si>
  <si>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</si>
  <si>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</si>
  <si>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</si>
  <si>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</si>
  <si>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</si>
  <si>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</si>
  <si>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</si>
  <si>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</si>
  <si>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</si>
  <si>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</si>
  <si>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</si>
  <si>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</si>
  <si>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</si>
  <si>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</si>
  <si>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</si>
  <si>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</si>
  <si>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</si>
  <si>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</si>
  <si>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</si>
  <si>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</si>
  <si>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</si>
  <si>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</si>
  <si>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</si>
  <si>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</si>
  <si>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</si>
  <si>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</si>
  <si>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</si>
  <si>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</si>
  <si>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</si>
  <si>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</si>
  <si>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</si>
  <si>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</si>
  <si>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</si>
  <si>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</si>
  <si>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</si>
  <si>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</si>
  <si>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</si>
  <si>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</si>
  <si>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</si>
  <si>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</si>
  <si>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</si>
  <si>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</si>
  <si>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</si>
  <si>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</si>
  <si>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</si>
  <si>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</si>
  <si>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</si>
  <si>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</si>
  <si>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</si>
  <si>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</si>
  <si>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</si>
  <si>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</si>
  <si>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</si>
  <si>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</si>
  <si>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</si>
  <si>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</si>
  <si>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</si>
  <si>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</si>
  <si>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</si>
  <si>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</si>
  <si>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</si>
  <si>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</si>
  <si>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</si>
  <si>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</si>
  <si>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</si>
  <si>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</si>
  <si>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</si>
  <si>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</si>
  <si>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</si>
  <si>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</si>
  <si>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</si>
  <si>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</si>
  <si>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</si>
  <si>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</si>
  <si>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</si>
  <si>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</si>
  <si>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</si>
  <si>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</si>
  <si>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</si>
  <si>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</si>
  <si>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</si>
  <si>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</si>
  <si>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</si>
  <si>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</si>
  <si>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</si>
  <si>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</si>
  <si>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</si>
  <si>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</si>
  <si>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</si>
  <si>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</si>
  <si>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</si>
  <si>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</si>
  <si>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</si>
  <si>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</si>
  <si>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</si>
  <si>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</si>
  <si>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</si>
  <si>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</si>
  <si>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</si>
  <si>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</si>
  <si>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</si>
  <si>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</si>
  <si>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</si>
  <si>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</si>
  <si>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</si>
  <si>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</si>
  <si>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</si>
  <si>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</si>
  <si>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</si>
  <si>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</si>
  <si>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</si>
  <si>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</si>
  <si>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</si>
  <si>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</si>
  <si>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</si>
  <si>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</si>
  <si>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</si>
  <si>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</si>
  <si>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</si>
  <si>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</si>
  <si>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</si>
  <si>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</si>
  <si>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</si>
  <si>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</si>
  <si>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</si>
  <si>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</si>
  <si>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</si>
  <si>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</si>
  <si>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</si>
  <si>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</si>
  <si>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</si>
  <si>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</si>
  <si>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</si>
  <si>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</si>
  <si>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</si>
  <si>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</si>
  <si>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</si>
  <si>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</si>
  <si>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</si>
  <si>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</si>
  <si>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</si>
  <si>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</si>
  <si>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</si>
  <si>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</si>
  <si>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</si>
  <si>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</si>
  <si>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</si>
  <si>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</si>
  <si>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</si>
  <si>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</si>
  <si>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</si>
  <si>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</si>
  <si>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</si>
  <si>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</si>
  <si>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</si>
  <si>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</si>
  <si>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</si>
  <si>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</si>
  <si>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</si>
  <si>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</si>
  <si>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</si>
  <si>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</si>
  <si>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</si>
  <si>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</si>
  <si>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</si>
  <si>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</si>
  <si>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</si>
  <si>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</si>
  <si>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</si>
  <si>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</si>
  <si>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</si>
  <si>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</si>
  <si>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</si>
  <si>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</si>
  <si>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</si>
  <si>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</si>
  <si>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</si>
  <si>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</si>
  <si>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</si>
  <si>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</si>
  <si>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</si>
  <si>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</si>
  <si>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</si>
  <si>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</si>
  <si>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</si>
  <si>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</si>
  <si>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</si>
  <si>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</si>
  <si>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</si>
  <si>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</si>
  <si>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</si>
  <si>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</si>
  <si>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</si>
  <si>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</si>
  <si>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</si>
  <si>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</si>
  <si>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</si>
  <si>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</si>
  <si>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</si>
  <si>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</si>
  <si>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</si>
  <si>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</si>
  <si>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</si>
  <si>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</si>
  <si>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</si>
  <si>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</si>
  <si>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</si>
  <si>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</si>
  <si>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</si>
  <si>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</si>
  <si>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</si>
  <si>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</si>
  <si>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</si>
  <si>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</si>
  <si>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</si>
  <si>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</si>
  <si>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</si>
  <si>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</si>
  <si>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</si>
  <si>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</si>
  <si>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</si>
  <si>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</si>
  <si>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</si>
  <si>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</si>
  <si>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</si>
  <si>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</si>
  <si>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</si>
  <si>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</si>
  <si>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</si>
  <si>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</si>
  <si>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</si>
  <si>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</si>
  <si>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</si>
  <si>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</si>
  <si>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</si>
  <si>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</si>
  <si>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</si>
  <si>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</si>
  <si>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</si>
  <si>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</si>
  <si>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</si>
  <si>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</si>
  <si>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</si>
  <si>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</si>
  <si>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</si>
  <si>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</si>
  <si>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</si>
  <si>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</si>
  <si>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</si>
  <si>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</si>
  <si>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</si>
  <si>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</si>
  <si>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</si>
  <si>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</si>
  <si>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</si>
  <si>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</si>
  <si>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</si>
  <si>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</si>
  <si>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</si>
  <si>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</si>
  <si>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</si>
  <si>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</si>
  <si>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</si>
  <si>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</si>
  <si>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</si>
  <si>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</si>
  <si>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</si>
  <si>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</si>
  <si>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</si>
  <si>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</si>
  <si>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</si>
  <si>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</si>
  <si>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</si>
  <si>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</si>
  <si>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</si>
  <si>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</si>
  <si>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</si>
  <si>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</si>
  <si>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</si>
  <si>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</si>
  <si>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</si>
  <si>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</si>
  <si>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</si>
  <si>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</si>
  <si>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</si>
  <si>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</si>
  <si>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</si>
  <si>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</si>
  <si>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</si>
  <si>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</si>
  <si>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</si>
  <si>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</si>
  <si>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</si>
  <si>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</si>
  <si>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</si>
  <si>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</si>
  <si>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</si>
  <si>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</si>
  <si>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</si>
  <si>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</si>
  <si>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</si>
  <si>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</si>
  <si>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</si>
  <si>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</si>
  <si>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</si>
  <si>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</si>
  <si>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</si>
  <si>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</si>
  <si>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</si>
  <si>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</si>
  <si>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</si>
  <si>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</si>
  <si>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</si>
  <si>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</si>
  <si>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</si>
  <si>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</si>
  <si>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</si>
  <si>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</si>
  <si>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</si>
  <si>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</si>
  <si>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</si>
  <si>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</si>
  <si>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</si>
  <si>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</si>
  <si>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</si>
  <si>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</si>
  <si>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</si>
  <si>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</si>
  <si>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</si>
  <si>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</si>
  <si>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</si>
  <si>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</si>
  <si>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</si>
  <si>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</si>
  <si>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</si>
  <si>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</si>
  <si>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</si>
  <si>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</si>
  <si>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</si>
  <si>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</si>
  <si>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</si>
  <si>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</si>
  <si>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</si>
  <si>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</si>
  <si>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</si>
  <si>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</si>
  <si>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</si>
  <si>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</si>
  <si>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</si>
  <si>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</si>
  <si>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</si>
  <si>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</si>
  <si>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</si>
  <si>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</si>
  <si>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</si>
  <si>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</si>
  <si>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</si>
  <si>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</si>
  <si>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</si>
  <si>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</si>
  <si>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</si>
  <si>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</si>
  <si>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</si>
  <si>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</si>
  <si>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</si>
  <si>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</si>
  <si>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</si>
  <si>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</si>
  <si>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</si>
  <si>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</si>
  <si>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</si>
  <si>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</si>
  <si>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</si>
  <si>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</si>
  <si>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</si>
  <si>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</si>
  <si>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</si>
  <si>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</si>
  <si>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</si>
  <si>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</si>
  <si>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</si>
  <si>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</si>
  <si>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</si>
  <si>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</si>
  <si>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</si>
  <si>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</si>
  <si>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</si>
  <si>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</si>
  <si>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</si>
  <si>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</si>
  <si>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</si>
  <si>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</si>
  <si>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</si>
  <si>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</si>
  <si>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</si>
  <si>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</si>
  <si>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</si>
  <si>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</si>
  <si>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</si>
  <si>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</si>
  <si>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</si>
  <si>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</si>
  <si>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</si>
  <si>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</si>
  <si>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</si>
  <si>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</si>
  <si>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</si>
  <si>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</si>
  <si>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</si>
  <si>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</si>
  <si>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</si>
  <si>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</si>
  <si>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</si>
  <si>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</si>
  <si>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</si>
  <si>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</si>
  <si>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</si>
  <si>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</si>
  <si>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</si>
  <si>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</si>
  <si>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</si>
  <si>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</si>
  <si>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</si>
  <si>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</si>
  <si>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</si>
  <si>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</si>
  <si>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</si>
  <si>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</si>
  <si>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</si>
  <si>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</si>
  <si>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</si>
  <si>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</si>
  <si>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</si>
  <si>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</si>
  <si>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</si>
  <si>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</si>
  <si>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</si>
  <si>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</si>
  <si>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</si>
  <si>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</si>
  <si>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</si>
  <si>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</si>
  <si>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</si>
  <si>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</si>
  <si>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</si>
  <si>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</si>
  <si>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</si>
  <si>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</si>
  <si>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</si>
  <si>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</si>
  <si>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</si>
  <si>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</si>
  <si>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</si>
  <si>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</si>
  <si>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</si>
  <si>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</si>
  <si>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</si>
  <si>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</si>
  <si>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</si>
  <si>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</si>
  <si>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</si>
  <si>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</si>
  <si>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</si>
  <si>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</si>
  <si>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</si>
  <si>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</si>
  <si>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</si>
  <si>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</si>
  <si>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</si>
  <si>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</si>
  <si>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</si>
  <si>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</si>
  <si>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</si>
  <si>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</si>
  <si>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</si>
  <si>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</si>
  <si>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</si>
  <si>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</si>
  <si>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</si>
  <si>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</si>
  <si>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</si>
  <si>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</si>
  <si>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</si>
  <si>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</si>
  <si>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</si>
  <si>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</si>
  <si>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</si>
  <si>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</si>
  <si>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</si>
  <si>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</si>
  <si>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</si>
  <si>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</si>
  <si>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</si>
  <si>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</si>
  <si>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</si>
  <si>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</si>
  <si>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</si>
  <si>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</si>
  <si>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</si>
  <si>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</si>
  <si>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</si>
  <si>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</si>
  <si>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</si>
  <si>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</si>
  <si>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</si>
  <si>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</si>
  <si>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</si>
  <si>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</si>
  <si>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</si>
  <si>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</si>
  <si>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</si>
  <si>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</si>
  <si>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</si>
  <si>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</si>
  <si>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</si>
  <si>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</si>
  <si>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</si>
  <si>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</si>
  <si>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</si>
  <si>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</si>
  <si>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</si>
  <si>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</si>
  <si>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</si>
  <si>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</si>
  <si>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</si>
  <si>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</si>
  <si>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</si>
  <si>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</si>
  <si>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</si>
  <si>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</si>
  <si>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</si>
  <si>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</si>
  <si>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</si>
  <si>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</si>
  <si>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</si>
  <si>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</si>
  <si>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</si>
  <si>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</si>
  <si>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</si>
  <si>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</si>
  <si>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</si>
  <si>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</si>
  <si>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</si>
  <si>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</si>
  <si>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</si>
  <si>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</si>
  <si>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</si>
  <si>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</si>
  <si>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</si>
  <si>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</si>
  <si>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</si>
  <si>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</si>
  <si>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</si>
  <si>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</si>
  <si>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</si>
  <si>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</si>
  <si>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</si>
  <si>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</si>
  <si>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</si>
  <si>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</si>
  <si>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</si>
  <si>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</si>
  <si>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</si>
  <si>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</si>
  <si>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</si>
  <si>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</si>
  <si>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</si>
  <si>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</si>
  <si>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</si>
  <si>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</si>
  <si>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</si>
  <si>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</si>
  <si>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</si>
  <si>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</si>
  <si>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</si>
  <si>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</si>
  <si>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</si>
  <si>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</si>
  <si>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</si>
  <si>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</si>
  <si>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</si>
  <si>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</si>
  <si>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</si>
  <si>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</si>
  <si>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</si>
  <si>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</si>
  <si>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</si>
  <si>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</si>
  <si>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</si>
  <si>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</si>
  <si>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</si>
  <si>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</si>
  <si>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</si>
  <si>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</si>
  <si>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</si>
  <si>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</si>
  <si>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</si>
  <si>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</si>
  <si>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</si>
  <si>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</si>
  <si>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</si>
  <si>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</si>
  <si>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</si>
  <si>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</si>
  <si>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</si>
  <si>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</si>
  <si>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</si>
  <si>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</si>
  <si>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</si>
  <si>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</si>
  <si>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</si>
  <si>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</si>
  <si>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</si>
  <si>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</si>
  <si>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</si>
  <si>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</si>
  <si>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</si>
  <si>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</si>
  <si>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</si>
  <si>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</si>
  <si>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</si>
  <si>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</si>
  <si>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</si>
  <si>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</si>
  <si>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</si>
  <si>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</si>
  <si>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</si>
  <si>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</si>
  <si>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</si>
  <si>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</si>
  <si>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</si>
  <si>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</si>
  <si>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</si>
  <si>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</si>
  <si>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</si>
  <si>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</si>
  <si>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</si>
  <si>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</si>
  <si>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</si>
  <si>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</si>
  <si>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</si>
  <si>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</si>
  <si>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</si>
  <si>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</si>
  <si>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</si>
  <si>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</si>
  <si>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</si>
  <si>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</si>
  <si>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</si>
  <si>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</si>
  <si>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</si>
  <si>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</si>
  <si>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</si>
  <si>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</si>
  <si>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</si>
  <si>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</si>
  <si>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</si>
  <si>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</si>
  <si>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</si>
  <si>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</si>
  <si>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</si>
  <si>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</si>
  <si>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</si>
  <si>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</si>
  <si>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</si>
  <si>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</si>
  <si>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</si>
  <si>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</si>
  <si>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</si>
  <si>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</si>
  <si>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</si>
  <si>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</si>
  <si>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</si>
  <si>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</si>
  <si>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</si>
  <si>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</si>
  <si>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</si>
  <si>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</si>
  <si>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</si>
  <si>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</si>
  <si>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</si>
  <si>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</si>
  <si>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</si>
  <si>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</si>
  <si>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</si>
  <si>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</si>
  <si>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</si>
  <si>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</si>
  <si>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</si>
  <si>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</si>
  <si>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</si>
  <si>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</si>
  <si>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</si>
  <si>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</si>
  <si>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</si>
  <si>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</si>
  <si>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</si>
  <si>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</si>
  <si>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</si>
  <si>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</si>
  <si>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</si>
  <si>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</si>
  <si>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</si>
  <si>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</si>
  <si>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</si>
  <si>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</si>
  <si>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</si>
  <si>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</si>
  <si>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</si>
  <si>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</si>
  <si>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</si>
  <si>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</si>
  <si>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</si>
  <si>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</si>
  <si>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</si>
  <si>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</si>
  <si>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</si>
  <si>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</si>
  <si>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</si>
  <si>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</si>
  <si>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</si>
  <si>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</si>
  <si>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</si>
  <si>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</si>
  <si>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</si>
  <si>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</si>
  <si>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</si>
  <si>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</si>
  <si>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</si>
  <si>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</si>
  <si>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</si>
  <si>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</si>
  <si>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</si>
  <si>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</si>
  <si>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</si>
  <si>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</si>
  <si>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</si>
  <si>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</si>
  <si>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</si>
  <si>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</si>
  <si>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</si>
  <si>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</si>
  <si>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</si>
  <si>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</si>
  <si>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</si>
  <si>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</si>
  <si>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</si>
  <si>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</si>
  <si>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</si>
  <si>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</si>
  <si>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</si>
  <si>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</si>
  <si>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</si>
  <si>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</si>
  <si>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</si>
  <si>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</si>
  <si>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</si>
  <si>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</si>
  <si>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</si>
  <si>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</si>
  <si>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</si>
  <si>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</si>
  <si>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</si>
  <si>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</si>
  <si>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</si>
  <si>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</si>
  <si>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</si>
  <si>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</si>
  <si>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</si>
  <si>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</si>
  <si>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</si>
  <si>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</si>
  <si>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</si>
  <si>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</si>
  <si>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</si>
  <si>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</si>
  <si>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</si>
  <si>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</si>
  <si>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</si>
  <si>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</si>
  <si>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</si>
  <si>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</si>
  <si>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</si>
  <si>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</si>
  <si>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</si>
  <si>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</si>
  <si>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</si>
  <si>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</si>
  <si>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</si>
  <si>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</si>
  <si>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</si>
  <si>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</si>
  <si>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</si>
  <si>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</si>
  <si>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</si>
  <si>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</si>
  <si>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</si>
  <si>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</si>
  <si>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</si>
  <si>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</si>
  <si>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</si>
  <si>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</si>
  <si>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</si>
  <si>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</si>
  <si>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</si>
  <si>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</si>
  <si>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</si>
  <si>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</si>
  <si>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</si>
  <si>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</si>
  <si>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</si>
  <si>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</si>
  <si>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</si>
  <si>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</si>
  <si>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</si>
  <si>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</si>
  <si>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</si>
  <si>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</si>
  <si>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</si>
  <si>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</si>
  <si>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</si>
  <si>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</si>
  <si>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</si>
  <si>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</si>
  <si>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</si>
  <si>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</si>
  <si>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</si>
  <si>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</si>
  <si>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</si>
  <si>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</si>
  <si>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</si>
  <si>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</si>
  <si>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</si>
  <si>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</si>
  <si>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</si>
  <si>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</si>
  <si>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</si>
  <si>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</si>
  <si>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</si>
  <si>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</si>
  <si>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</si>
  <si>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</si>
  <si>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</si>
  <si>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</si>
  <si>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</si>
  <si>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</si>
  <si>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</si>
  <si>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</si>
  <si>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</si>
  <si>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</si>
  <si>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</si>
  <si>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</si>
  <si>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</si>
  <si>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</si>
  <si>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</si>
  <si>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</si>
  <si>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</si>
  <si>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</si>
  <si>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</si>
  <si>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</si>
  <si>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</si>
  <si>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</si>
  <si>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</si>
  <si>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</si>
  <si>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</si>
  <si>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</si>
  <si>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</si>
  <si>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</si>
  <si>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</si>
  <si>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</si>
  <si>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</si>
  <si>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</si>
  <si>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</si>
  <si>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</si>
  <si>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</si>
  <si>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</si>
  <si>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</si>
  <si>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</si>
  <si>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</si>
  <si>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</si>
  <si>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</si>
  <si>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</si>
  <si>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</si>
  <si>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</si>
  <si>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</si>
  <si>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</si>
  <si>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</si>
  <si>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</si>
  <si>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</si>
  <si>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</si>
  <si>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</si>
  <si>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</si>
  <si>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</si>
  <si>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</si>
  <si>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</si>
  <si>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</si>
  <si>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</si>
  <si>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</si>
  <si>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</si>
  <si>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</si>
  <si>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</si>
  <si>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</si>
  <si>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</si>
  <si>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</si>
  <si>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</si>
  <si>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</si>
  <si>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</si>
  <si>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</si>
  <si>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</si>
  <si>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</si>
  <si>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</si>
  <si>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</si>
  <si>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</si>
  <si>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</si>
  <si>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</si>
  <si>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</si>
  <si>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</si>
  <si>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</si>
  <si>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</si>
  <si>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</si>
  <si>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</si>
  <si>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</si>
  <si>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</si>
  <si>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</si>
  <si>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</si>
  <si>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</si>
  <si>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</si>
  <si>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</si>
  <si>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</si>
  <si>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</si>
  <si>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</si>
  <si>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</si>
  <si>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</si>
  <si>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</si>
  <si>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</si>
  <si>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</si>
  <si>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</si>
  <si>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</si>
  <si>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</si>
  <si>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</si>
  <si>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</si>
  <si>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</si>
  <si>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</si>
  <si>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</si>
  <si>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</si>
  <si>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</si>
  <si>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</si>
  <si>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</si>
  <si>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</si>
  <si>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</si>
  <si>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</si>
  <si>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</si>
  <si>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</si>
  <si>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</si>
  <si>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</si>
  <si>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</si>
  <si>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</si>
  <si>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</si>
  <si>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</si>
  <si>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</si>
  <si>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</si>
  <si>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</si>
  <si>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</si>
  <si>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</si>
  <si>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</si>
  <si>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</si>
  <si>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</si>
  <si>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</si>
  <si>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</si>
  <si>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</si>
  <si>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</si>
  <si>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</si>
  <si>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</si>
  <si>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</si>
  <si>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</si>
  <si>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</si>
  <si>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</si>
  <si>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</si>
  <si>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</si>
  <si>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</si>
  <si>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</si>
  <si>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</si>
  <si>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</si>
  <si>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</si>
  <si>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</si>
  <si>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</si>
  <si>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</si>
  <si>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</si>
  <si>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</si>
  <si>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</si>
  <si>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</si>
  <si>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</si>
  <si>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</si>
  <si>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</si>
  <si>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</si>
  <si>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</si>
  <si>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</si>
  <si>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</si>
  <si>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</si>
  <si>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</si>
  <si>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</si>
  <si>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</si>
  <si>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</si>
  <si>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</si>
  <si>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</si>
  <si>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</si>
  <si>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</si>
  <si>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</si>
  <si>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</si>
  <si>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</si>
  <si>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</si>
  <si>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</si>
  <si>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</si>
  <si>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</si>
  <si>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</si>
  <si>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</si>
  <si>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</si>
  <si>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</si>
  <si>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</si>
  <si>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</si>
  <si>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</si>
  <si>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</si>
  <si>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</si>
  <si>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</si>
  <si>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</si>
  <si>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</si>
  <si>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</si>
  <si>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</si>
  <si>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</si>
  <si>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</si>
  <si>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</si>
  <si>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</si>
  <si>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</si>
  <si>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</si>
  <si>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</si>
  <si>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</si>
  <si>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</si>
  <si>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</si>
  <si>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</si>
  <si>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</si>
  <si>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</si>
  <si>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</si>
  <si>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</si>
  <si>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</si>
  <si>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</si>
  <si>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</si>
  <si>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</si>
  <si>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</si>
  <si>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</si>
  <si>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</si>
  <si>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</si>
  <si>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</si>
  <si>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</si>
  <si>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</si>
  <si>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</si>
  <si>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</si>
  <si>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</si>
  <si>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</si>
  <si>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</si>
  <si>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</si>
  <si>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</si>
  <si>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</si>
  <si>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</si>
  <si>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</si>
  <si>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</si>
  <si>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</si>
  <si>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</si>
  <si>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</si>
  <si>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</si>
  <si>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</si>
  <si>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</si>
  <si>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</si>
  <si>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</si>
  <si>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</si>
  <si>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</si>
  <si>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</si>
  <si>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</si>
  <si>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</si>
  <si>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</si>
  <si>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</si>
  <si>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</si>
  <si>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</si>
  <si>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</si>
  <si>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</si>
  <si>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</si>
  <si>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</si>
  <si>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</si>
  <si>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</si>
  <si>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</si>
  <si>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</si>
  <si>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</si>
  <si>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</si>
  <si>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</si>
  <si>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</si>
  <si>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</si>
  <si>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</si>
  <si>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</si>
  <si>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</si>
  <si>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</si>
  <si>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</si>
  <si>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</si>
  <si>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</si>
  <si>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</si>
  <si>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</si>
  <si>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</si>
  <si>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</si>
  <si>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</si>
  <si>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</si>
  <si>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</si>
  <si>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</si>
  <si>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</si>
  <si>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</si>
  <si>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</si>
  <si>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</si>
  <si>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</si>
  <si>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</si>
  <si>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</si>
  <si>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</si>
  <si>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</si>
  <si>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</si>
  <si>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</si>
  <si>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</si>
  <si>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</si>
  <si>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</si>
  <si>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</si>
  <si>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</si>
  <si>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</si>
  <si>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</si>
  <si>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</si>
  <si>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</si>
  <si>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</si>
  <si>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</si>
  <si>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</si>
  <si>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</si>
  <si>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</si>
  <si>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</si>
  <si>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</si>
  <si>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</si>
  <si>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</si>
  <si>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</si>
  <si>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</si>
  <si>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</si>
  <si>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</si>
  <si>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</si>
  <si>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</si>
  <si>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</si>
  <si>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</si>
  <si>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</si>
  <si>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</si>
  <si>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</si>
  <si>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</si>
  <si>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</si>
  <si>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</si>
  <si>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</si>
  <si>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</si>
  <si>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</si>
  <si>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</si>
  <si>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</si>
  <si>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</si>
  <si>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</si>
  <si>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</si>
  <si>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</si>
  <si>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</si>
  <si>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</si>
  <si>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</si>
  <si>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</si>
  <si>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</si>
  <si>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</si>
  <si>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</si>
  <si>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</si>
  <si>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</si>
  <si>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</si>
  <si>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</si>
  <si>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</si>
  <si>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</si>
  <si>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</si>
  <si>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</si>
  <si>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</si>
  <si>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</si>
  <si>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</si>
  <si>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</si>
  <si>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</si>
  <si>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</si>
  <si>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</si>
  <si>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</si>
  <si>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</si>
  <si>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</si>
  <si>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</si>
  <si>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</si>
  <si>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</si>
  <si>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</si>
  <si>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</si>
  <si>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</si>
  <si>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</si>
  <si>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</si>
  <si>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</si>
  <si>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</si>
  <si>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</si>
  <si>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</si>
  <si>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</si>
  <si>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</si>
  <si>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</si>
  <si>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</si>
  <si>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</si>
  <si>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</si>
  <si>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</si>
  <si>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</si>
  <si>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</si>
  <si>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</si>
  <si>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</si>
  <si>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</si>
  <si>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</si>
  <si>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</si>
  <si>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</si>
  <si>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</si>
  <si>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</si>
  <si>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</si>
  <si>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</si>
  <si>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</si>
  <si>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</si>
  <si>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</si>
  <si>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</si>
  <si>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</si>
  <si>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</si>
  <si>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</si>
  <si>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</si>
  <si>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</si>
  <si>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</si>
  <si>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</si>
  <si>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</si>
  <si>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</si>
  <si>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</si>
  <si>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</si>
  <si>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</si>
  <si>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</si>
  <si>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</si>
  <si>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</si>
  <si>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</si>
  <si>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</si>
  <si>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</si>
  <si>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</si>
  <si>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</si>
  <si>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</si>
  <si>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</si>
  <si>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</si>
  <si>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</si>
  <si>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</si>
  <si>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</si>
  <si>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</si>
  <si>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</si>
  <si>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</si>
  <si>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</si>
  <si>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</si>
  <si>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</si>
  <si>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</si>
  <si>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</si>
  <si>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</si>
  <si>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</si>
  <si>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</si>
  <si>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</si>
  <si>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</si>
  <si>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</si>
  <si>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</si>
  <si>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</si>
  <si>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</si>
  <si>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</si>
  <si>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</si>
  <si>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</si>
  <si>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</si>
  <si>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</si>
  <si>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</si>
  <si>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</si>
  <si>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</si>
  <si>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</si>
  <si>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</si>
  <si>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</si>
  <si>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</si>
  <si>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</si>
  <si>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</si>
  <si>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</si>
  <si>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</si>
  <si>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</si>
  <si>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</si>
  <si>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</si>
  <si>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</si>
  <si>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</si>
  <si>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</si>
  <si>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</si>
  <si>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</si>
  <si>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</si>
  <si>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</si>
  <si>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</si>
  <si>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</si>
  <si>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</si>
  <si>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</si>
  <si>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</si>
  <si>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</si>
  <si>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</si>
  <si>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</si>
  <si>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</si>
  <si>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</si>
  <si>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</si>
  <si>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</si>
  <si>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</si>
  <si>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</si>
  <si>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</si>
  <si>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</si>
  <si>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</si>
  <si>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</si>
  <si>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</si>
  <si>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</si>
  <si>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</si>
  <si>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</si>
  <si>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</si>
  <si>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</si>
  <si>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</si>
  <si>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</si>
  <si>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</si>
  <si>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</si>
  <si>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</si>
  <si>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</si>
  <si>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</si>
  <si>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</si>
  <si>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</si>
  <si>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</si>
  <si>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</si>
  <si>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</si>
  <si>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</si>
  <si>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</si>
  <si>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</si>
  <si>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</si>
  <si>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</si>
  <si>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</si>
  <si>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</si>
  <si>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</si>
  <si>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</si>
  <si>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</si>
  <si>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</si>
  <si>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</si>
  <si>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</si>
  <si>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</si>
  <si>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</si>
  <si>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</si>
  <si>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</si>
  <si>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</si>
  <si>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</si>
  <si>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</si>
  <si>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</si>
  <si>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</si>
  <si>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</si>
  <si>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</si>
  <si>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</si>
  <si>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</si>
  <si>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</si>
  <si>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</si>
  <si>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</si>
  <si>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</si>
  <si>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</si>
  <si>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</si>
  <si>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</si>
  <si>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</si>
  <si>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</si>
  <si>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</si>
  <si>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</si>
  <si>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</si>
  <si>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</si>
  <si>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</si>
  <si>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</si>
  <si>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</si>
  <si>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</si>
  <si>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</si>
  <si>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</si>
  <si>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</si>
  <si>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</si>
  <si>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</si>
  <si>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</si>
  <si>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</si>
  <si>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</si>
  <si>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</si>
  <si>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</si>
  <si>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</si>
  <si>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</si>
  <si>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</si>
  <si>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</si>
  <si>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</si>
  <si>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</si>
  <si>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</si>
  <si>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</si>
  <si>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</si>
  <si>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</si>
  <si>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</si>
  <si>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</si>
  <si>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</si>
  <si>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</si>
  <si>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</si>
  <si>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</si>
  <si>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</si>
  <si>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</si>
  <si>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</si>
  <si>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</si>
  <si>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</si>
  <si>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</si>
  <si>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</si>
  <si>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</si>
  <si>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</si>
  <si>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</si>
  <si>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</si>
  <si>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</si>
  <si>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</si>
  <si>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</si>
  <si>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</si>
  <si>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</si>
  <si>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</si>
  <si>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</si>
  <si>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</si>
  <si>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</si>
  <si>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</si>
  <si>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</si>
  <si>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</si>
  <si>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</si>
  <si>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</si>
  <si>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</si>
  <si>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</si>
  <si>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</si>
  <si>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</si>
  <si>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</si>
  <si>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</si>
  <si>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</si>
  <si>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</si>
  <si>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</si>
  <si>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</si>
  <si>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</si>
  <si>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</si>
  <si>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</si>
  <si>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</si>
  <si>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</si>
  <si>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</si>
  <si>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</si>
  <si>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</si>
  <si>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</si>
  <si>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</si>
  <si>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</si>
  <si>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</si>
  <si>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</si>
  <si>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</si>
  <si>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</si>
  <si>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</si>
  <si>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</si>
  <si>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</si>
  <si>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</si>
  <si>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</si>
  <si>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</si>
  <si>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</si>
  <si>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</si>
  <si>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</si>
  <si>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</si>
  <si>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</si>
  <si>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</si>
  <si>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</si>
  <si>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</si>
  <si>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</si>
  <si>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</si>
  <si>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</si>
  <si>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</si>
  <si>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</si>
  <si>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</si>
  <si>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</si>
  <si>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</si>
  <si>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</si>
  <si>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</si>
  <si>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</si>
  <si>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</si>
  <si>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</si>
  <si>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</si>
  <si>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</si>
  <si>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</si>
  <si>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</si>
  <si>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</si>
  <si>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</si>
  <si>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</si>
  <si>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</si>
  <si>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</si>
  <si>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</si>
  <si>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</si>
  <si>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</si>
  <si>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</si>
  <si>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</si>
  <si>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</si>
  <si>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</si>
  <si>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</si>
  <si>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</si>
  <si>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</si>
  <si>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</si>
  <si>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</si>
  <si>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</si>
  <si>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</si>
  <si>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</si>
  <si>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</si>
  <si>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</si>
  <si>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</si>
  <si>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</si>
  <si>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</si>
  <si>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</si>
  <si>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</si>
  <si>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</si>
  <si>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</si>
  <si>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</si>
  <si>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</si>
  <si>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</si>
  <si>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</si>
  <si>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</si>
  <si>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</si>
  <si>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</si>
  <si>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</si>
  <si>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</si>
  <si>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</si>
  <si>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</si>
  <si>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</si>
  <si>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</si>
  <si>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</si>
  <si>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</si>
  <si>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</si>
  <si>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</si>
  <si>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</si>
  <si>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</si>
  <si>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</si>
  <si>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</si>
  <si>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</si>
  <si>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</si>
  <si>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</si>
  <si>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</si>
  <si>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</si>
  <si>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</si>
  <si>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</si>
  <si>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</si>
  <si>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</si>
  <si>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</si>
  <si>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</si>
  <si>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</si>
  <si>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</si>
  <si>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</si>
  <si>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</si>
  <si>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</si>
  <si>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</si>
  <si>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</si>
  <si>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</si>
  <si>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</si>
  <si>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</si>
  <si>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</si>
  <si>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</si>
  <si>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</si>
  <si>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</si>
  <si>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</si>
  <si>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</si>
  <si>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</si>
  <si>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</si>
  <si>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</si>
  <si>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</si>
  <si>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</si>
  <si>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</si>
  <si>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</si>
  <si>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</si>
  <si>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</si>
  <si>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</si>
  <si>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</si>
  <si>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</si>
  <si>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</si>
  <si>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</si>
  <si>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</si>
  <si>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</si>
  <si>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</si>
  <si>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</si>
  <si>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</si>
  <si>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</si>
  <si>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</si>
  <si>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</si>
  <si>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</si>
  <si>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</si>
  <si>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</si>
  <si>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</si>
  <si>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</si>
  <si>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</si>
  <si>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</si>
  <si>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</si>
  <si>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</si>
  <si>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</si>
  <si>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</si>
  <si>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</si>
  <si>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</si>
  <si>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</si>
  <si>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</si>
  <si>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</si>
  <si>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</si>
  <si>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</si>
  <si>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</si>
  <si>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</si>
  <si>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</si>
  <si>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</si>
  <si>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</si>
  <si>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</si>
  <si>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</si>
  <si>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</si>
  <si>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</si>
  <si>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</si>
  <si>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</si>
  <si>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</si>
  <si>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</si>
  <si>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</si>
  <si>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</si>
  <si>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</si>
  <si>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</si>
  <si>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</si>
  <si>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</si>
  <si>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</si>
  <si>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</si>
  <si>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</si>
  <si>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</si>
  <si>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</si>
  <si>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</si>
  <si>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</si>
  <si>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</si>
  <si>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</si>
  <si>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</si>
  <si>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</si>
  <si>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</si>
  <si>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</si>
  <si>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</si>
  <si>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</si>
  <si>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</si>
  <si>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</si>
  <si>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</si>
  <si>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</si>
  <si>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</si>
  <si>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</si>
  <si>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</si>
  <si>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</si>
  <si>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</si>
  <si>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</si>
  <si>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</si>
  <si>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</si>
  <si>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</si>
  <si>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</si>
  <si>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</si>
  <si>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</si>
  <si>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</si>
  <si>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</si>
  <si>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</si>
  <si>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</si>
  <si>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</si>
  <si>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</si>
  <si>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</si>
  <si>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</si>
  <si>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</si>
  <si>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</si>
  <si>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</si>
  <si>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</si>
  <si>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</si>
  <si>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</si>
  <si>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</si>
  <si>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</si>
  <si>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</si>
  <si>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</si>
  <si>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</si>
  <si>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</si>
  <si>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</si>
  <si>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</si>
  <si>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</si>
  <si>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</si>
  <si>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</si>
  <si>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</si>
  <si>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</si>
  <si>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</si>
  <si>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</si>
  <si>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</si>
  <si>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</si>
  <si>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</si>
  <si>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</si>
  <si>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</si>
  <si>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</si>
  <si>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</si>
  <si>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</si>
  <si>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</si>
  <si>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</si>
  <si>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</si>
  <si>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</si>
  <si>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</si>
  <si>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</si>
  <si>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</si>
  <si>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</si>
  <si>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</si>
  <si>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</si>
  <si>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</si>
  <si>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</si>
  <si>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</si>
  <si>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</si>
  <si>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</si>
  <si>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</si>
  <si>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</si>
  <si>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</si>
  <si>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</si>
  <si>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</si>
  <si>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</si>
  <si>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</si>
  <si>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</si>
  <si>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</si>
  <si>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</si>
  <si>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</si>
  <si>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</si>
  <si>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</si>
  <si>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</si>
  <si>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</si>
  <si>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</si>
  <si>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</si>
  <si>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</si>
  <si>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</si>
  <si>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</si>
  <si>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</si>
  <si>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</si>
  <si>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</si>
  <si>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</si>
  <si>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</si>
  <si>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</si>
  <si>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</si>
  <si>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</si>
  <si>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</si>
  <si>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</si>
  <si>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</si>
  <si>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</si>
  <si>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</si>
  <si>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</si>
  <si>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</si>
  <si>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</si>
  <si>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</si>
  <si>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</si>
  <si>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</si>
  <si>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</si>
  <si>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</si>
  <si>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</si>
  <si>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</si>
  <si>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</si>
  <si>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</si>
  <si>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</si>
  <si>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</si>
  <si>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</si>
  <si>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</si>
  <si>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</si>
  <si>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</si>
  <si>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</si>
  <si>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</si>
  <si>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</si>
  <si>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</si>
  <si>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</si>
  <si>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</si>
  <si>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</si>
  <si>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</si>
  <si>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</si>
  <si>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</si>
  <si>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</si>
  <si>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</si>
  <si>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</si>
  <si>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</si>
  <si>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</si>
  <si>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</si>
  <si>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</si>
  <si>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</si>
  <si>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</si>
  <si>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</si>
  <si>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</si>
  <si>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</si>
  <si>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</si>
  <si>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</si>
  <si>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</si>
  <si>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</si>
  <si>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</si>
  <si>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</si>
  <si>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</si>
  <si>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</si>
  <si>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</si>
  <si>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</si>
  <si>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</si>
  <si>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</si>
  <si>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</si>
  <si>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</si>
  <si>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</si>
  <si>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</si>
  <si>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</si>
  <si>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</si>
  <si>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</si>
  <si>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</si>
  <si>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</si>
  <si>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</si>
  <si>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</si>
  <si>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</si>
  <si>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</si>
  <si>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</si>
  <si>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</si>
  <si>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</si>
  <si>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</si>
  <si>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</si>
  <si>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</si>
  <si>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</si>
  <si>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</si>
  <si>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</si>
  <si>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</si>
  <si>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</si>
  <si>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</si>
  <si>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</si>
  <si>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</si>
  <si>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</si>
  <si>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</si>
  <si>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</si>
  <si>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</si>
  <si>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</si>
  <si>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</si>
  <si>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</si>
  <si>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</si>
  <si>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</si>
  <si>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</si>
  <si>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</si>
  <si>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</si>
  <si>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</si>
  <si>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</si>
  <si>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</si>
  <si>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</si>
  <si>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</si>
  <si>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</si>
  <si>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</si>
  <si>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</si>
  <si>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</si>
  <si>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</si>
  <si>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</si>
  <si>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</si>
  <si>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</si>
  <si>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</si>
  <si>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</si>
  <si>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</si>
  <si>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</si>
  <si>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</si>
  <si>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</si>
  <si>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</si>
  <si>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</si>
  <si>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</si>
  <si>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</si>
  <si>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</si>
  <si>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</si>
  <si>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</si>
  <si>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</si>
  <si>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</si>
  <si>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</si>
  <si>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</si>
  <si>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</si>
  <si>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</si>
  <si>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</si>
  <si>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</si>
  <si>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</si>
  <si>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</si>
  <si>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</si>
  <si>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</si>
  <si>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</si>
  <si>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</si>
  <si>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</si>
  <si>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</si>
  <si>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</si>
  <si>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</si>
  <si>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</si>
  <si>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</si>
  <si>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</si>
  <si>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</si>
  <si>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</si>
  <si>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</si>
  <si>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</si>
  <si>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</si>
  <si>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</si>
  <si>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</si>
  <si>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</si>
  <si>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</si>
  <si>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</si>
  <si>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</si>
  <si>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</si>
  <si>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</si>
  <si>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</si>
  <si>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</si>
  <si>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</si>
  <si>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</si>
  <si>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</si>
  <si>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</si>
  <si>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</si>
  <si>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</si>
  <si>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</si>
  <si>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</si>
  <si>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</si>
  <si>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</si>
  <si>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</si>
  <si>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</si>
  <si>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</si>
  <si>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</si>
  <si>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</si>
  <si>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</si>
  <si>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</si>
  <si>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</si>
  <si>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</si>
  <si>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</si>
  <si>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</si>
  <si>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</si>
  <si>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</si>
  <si>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</si>
  <si>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</si>
  <si>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</si>
  <si>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</si>
  <si>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</si>
  <si>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</si>
  <si>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</si>
  <si>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</si>
  <si>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</si>
  <si>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</si>
  <si>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</si>
  <si>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</si>
  <si>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</si>
  <si>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</si>
  <si>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</si>
  <si>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</si>
  <si>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</si>
  <si>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</si>
  <si>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</si>
  <si>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</si>
  <si>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</si>
  <si>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</si>
  <si>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</si>
  <si>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</si>
  <si>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</si>
  <si>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</si>
  <si>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</si>
  <si>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</si>
  <si>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</si>
  <si>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</si>
  <si>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</si>
  <si>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</si>
  <si>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</si>
  <si>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</si>
  <si>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</si>
  <si>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</si>
  <si>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</si>
  <si>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</si>
  <si>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</si>
  <si>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</si>
  <si>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</si>
  <si>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</si>
  <si>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</si>
  <si>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</si>
  <si>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</si>
  <si>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</si>
  <si>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</si>
  <si>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</si>
  <si>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</si>
  <si>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</si>
  <si>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</si>
  <si>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</si>
  <si>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</si>
  <si>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</si>
  <si>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</si>
  <si>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</si>
  <si>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</si>
  <si>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</si>
  <si>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</si>
  <si>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</si>
  <si>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</si>
  <si>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</si>
  <si>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</si>
  <si>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</si>
  <si>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</si>
  <si>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</si>
  <si>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</si>
  <si>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</si>
  <si>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</si>
  <si>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</si>
  <si>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</si>
  <si>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</si>
  <si>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</si>
  <si>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</si>
  <si>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</si>
  <si>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</si>
  <si>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</si>
  <si>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</si>
  <si>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</si>
  <si>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</si>
  <si>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</si>
  <si>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</si>
  <si>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</si>
  <si>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</si>
  <si>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</si>
  <si>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</si>
  <si>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</si>
  <si>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</si>
  <si>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</si>
  <si>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</si>
  <si>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</si>
  <si>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</si>
  <si>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</si>
  <si>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</si>
  <si>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</si>
  <si>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</si>
  <si>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</si>
  <si>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</si>
  <si>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</si>
  <si>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</si>
  <si>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</si>
  <si>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</si>
  <si>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</si>
  <si>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</si>
  <si>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</si>
  <si>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</si>
  <si>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</si>
  <si>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</si>
  <si>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</si>
  <si>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</si>
  <si>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</si>
  <si>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</si>
  <si>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</si>
  <si>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</si>
  <si>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</si>
  <si>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</si>
  <si>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</si>
  <si>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</si>
  <si>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</si>
  <si>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</si>
  <si>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</si>
  <si>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</si>
  <si>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</si>
  <si>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</si>
  <si>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</si>
  <si>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</si>
  <si>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</si>
  <si>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</si>
  <si>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</si>
  <si>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</si>
  <si>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</si>
  <si>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</si>
  <si>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</si>
  <si>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</si>
  <si>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</si>
  <si>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</si>
  <si>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</si>
  <si>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</si>
  <si>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</si>
  <si>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</si>
  <si>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</si>
  <si>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</si>
  <si>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</si>
  <si>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</si>
  <si>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</si>
  <si>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</si>
  <si>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</si>
  <si>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</si>
  <si>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</si>
  <si>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</si>
  <si>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</si>
  <si>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</si>
  <si>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</si>
  <si>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</si>
  <si>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</si>
  <si>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</si>
  <si>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</si>
  <si>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</si>
  <si>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</si>
  <si>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</si>
  <si>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</si>
  <si>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</si>
  <si>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</si>
  <si>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</si>
  <si>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</si>
  <si>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</si>
  <si>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</si>
  <si>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</si>
  <si>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</si>
  <si>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</si>
  <si>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</si>
  <si>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</si>
  <si>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</si>
  <si>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</si>
  <si>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</si>
  <si>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</si>
  <si>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</si>
  <si>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</si>
  <si>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</si>
  <si>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</si>
  <si>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</si>
  <si>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</si>
  <si>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</si>
  <si>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</si>
  <si>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</si>
  <si>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</si>
  <si>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</si>
  <si>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</si>
  <si>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</si>
  <si>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</si>
  <si>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</si>
  <si>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</si>
  <si>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</si>
  <si>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</si>
  <si>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</si>
  <si>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</si>
  <si>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</si>
  <si>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</si>
  <si>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</si>
  <si>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</si>
  <si>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</si>
  <si>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</si>
  <si>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</si>
  <si>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</si>
  <si>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</si>
  <si>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</si>
  <si>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</si>
  <si>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</si>
  <si>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</si>
  <si>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</si>
  <si>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</si>
  <si>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</si>
  <si>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</si>
  <si>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</si>
  <si>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</si>
  <si>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</si>
  <si>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</si>
  <si>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</si>
  <si>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</si>
  <si>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</si>
  <si>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</si>
  <si>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</si>
  <si>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</si>
  <si>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</si>
  <si>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</si>
  <si>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</si>
  <si>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</si>
  <si>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</si>
  <si>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</si>
  <si>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</si>
  <si>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</si>
  <si>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</si>
  <si>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</si>
  <si>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</si>
  <si>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</si>
  <si>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</si>
  <si>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</si>
  <si>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</si>
  <si>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</si>
  <si>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</si>
  <si>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</si>
  <si>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</si>
  <si>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</si>
  <si>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</si>
  <si>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</si>
  <si>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</si>
  <si>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</si>
  <si>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</si>
  <si>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</si>
  <si>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</si>
  <si>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</si>
  <si>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</si>
  <si>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</si>
  <si>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</si>
  <si>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</si>
  <si>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</si>
  <si>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</si>
  <si>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</si>
  <si>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</si>
  <si>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</si>
  <si>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</si>
  <si>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</si>
  <si>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</si>
  <si>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</si>
  <si>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</si>
  <si>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</si>
  <si>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</si>
  <si>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</si>
  <si>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</si>
  <si>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</si>
  <si>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</si>
  <si>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</si>
  <si>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</si>
  <si>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</si>
  <si>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</si>
  <si>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</si>
  <si>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</si>
  <si>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</si>
  <si>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</si>
  <si>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</si>
  <si>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</si>
  <si>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</si>
  <si>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</si>
  <si>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</si>
  <si>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</si>
  <si>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</si>
  <si>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</si>
  <si>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</si>
  <si>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</si>
  <si>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</si>
  <si>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</si>
  <si>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</si>
  <si>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</si>
  <si>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</si>
  <si>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</si>
  <si>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</si>
  <si>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</si>
  <si>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</si>
  <si>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</si>
  <si>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</si>
  <si>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</si>
  <si>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</si>
  <si>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</si>
  <si>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</si>
  <si>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</si>
  <si>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</si>
  <si>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</si>
  <si>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</si>
  <si>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</si>
  <si>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</si>
  <si>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</si>
  <si>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</si>
  <si>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</si>
  <si>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</si>
  <si>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</si>
  <si>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</si>
  <si>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</si>
  <si>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</si>
  <si>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</si>
  <si>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</si>
  <si>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</si>
  <si>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</si>
  <si>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</si>
  <si>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</si>
  <si>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</si>
  <si>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</si>
  <si>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</si>
  <si>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</si>
  <si>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</si>
  <si>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</si>
  <si>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</si>
  <si>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</si>
  <si>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</si>
  <si>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</si>
  <si>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</si>
  <si>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</si>
  <si>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</si>
  <si>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</si>
  <si>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</si>
  <si>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</si>
  <si>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</si>
  <si>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</si>
  <si>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</si>
  <si>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</si>
  <si>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</si>
  <si>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</si>
  <si>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</si>
  <si>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</si>
  <si>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</si>
  <si>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</si>
  <si>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</si>
  <si>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</si>
  <si>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</si>
  <si>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</si>
  <si>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</si>
  <si>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</si>
  <si>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</si>
  <si>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</si>
  <si>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</si>
  <si>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</si>
  <si>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</si>
  <si>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</si>
  <si>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</si>
  <si>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</si>
  <si>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</si>
  <si>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</si>
  <si>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</si>
  <si>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</si>
  <si>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</si>
  <si>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</si>
  <si>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</si>
  <si>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</si>
  <si>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</si>
  <si>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</si>
  <si>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</si>
  <si>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</si>
  <si>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</si>
  <si>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</si>
  <si>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</si>
  <si>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</si>
  <si>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</si>
  <si>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</si>
  <si>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</si>
  <si>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</si>
  <si>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</si>
  <si>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</si>
  <si>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</si>
  <si>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</si>
  <si>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</si>
  <si>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</si>
  <si>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</si>
  <si>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</si>
  <si>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</si>
  <si>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</si>
  <si>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</si>
  <si>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</si>
  <si>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</si>
  <si>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</si>
  <si>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</si>
  <si>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</si>
  <si>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</si>
  <si>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</si>
  <si>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</si>
  <si>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</si>
  <si>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</si>
  <si>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</si>
  <si>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</si>
  <si>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</si>
  <si>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</si>
  <si>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</si>
  <si>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</si>
  <si>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</si>
  <si>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</si>
  <si>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</si>
  <si>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</si>
  <si>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</si>
  <si>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</si>
  <si>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</si>
  <si>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</si>
  <si>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</si>
  <si>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</si>
  <si>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</si>
  <si>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</si>
  <si>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</si>
  <si>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</si>
  <si>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</si>
  <si>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</si>
  <si>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</si>
  <si>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</si>
  <si>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</si>
  <si>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</si>
  <si>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</si>
  <si>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</si>
  <si>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</si>
  <si>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</si>
  <si>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</si>
  <si>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</si>
  <si>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</si>
  <si>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</si>
  <si>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</si>
  <si>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</si>
  <si>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</si>
  <si>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</si>
  <si>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</si>
  <si>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</si>
  <si>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</si>
  <si>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</si>
  <si>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</si>
  <si>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</si>
  <si>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</si>
  <si>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</si>
  <si>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</si>
  <si>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</si>
  <si>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</si>
  <si>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</si>
  <si>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</si>
  <si>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</si>
  <si>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</si>
  <si>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</si>
  <si>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</si>
  <si>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</si>
  <si>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</si>
  <si>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</si>
  <si>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</si>
  <si>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</si>
  <si>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</si>
  <si>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</si>
  <si>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</si>
  <si>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</si>
  <si>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</si>
  <si>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</si>
  <si>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</si>
  <si>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</si>
  <si>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</si>
  <si>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</si>
  <si>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</si>
  <si>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</si>
  <si>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</si>
  <si>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</si>
  <si>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</si>
  <si>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</si>
  <si>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</si>
  <si>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</si>
  <si>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</si>
  <si>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</si>
  <si>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</si>
  <si>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</si>
  <si>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</si>
  <si>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</si>
  <si>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</si>
  <si>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</si>
  <si>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</si>
  <si>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</si>
  <si>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</si>
  <si>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</si>
  <si>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</si>
  <si>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</si>
  <si>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</si>
  <si>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</si>
  <si>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</si>
  <si>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</si>
  <si>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</si>
  <si>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</si>
  <si>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</si>
  <si>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</si>
  <si>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</si>
  <si>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</si>
  <si>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</si>
  <si>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</si>
  <si>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</si>
  <si>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</si>
  <si>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</si>
  <si>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</si>
  <si>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</si>
  <si>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</si>
  <si>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</si>
  <si>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</si>
  <si>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</si>
  <si>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</si>
  <si>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</si>
  <si>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</si>
  <si>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</si>
  <si>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</si>
  <si>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</si>
  <si>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</si>
  <si>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</si>
  <si>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</si>
  <si>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</si>
  <si>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</si>
  <si>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</si>
  <si>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</si>
  <si>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</si>
  <si>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</si>
  <si>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</si>
  <si>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</si>
  <si>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</si>
  <si>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</si>
  <si>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</si>
  <si>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</si>
  <si>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</si>
  <si>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</si>
  <si>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</si>
  <si>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</si>
  <si>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</si>
  <si>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</si>
  <si>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</si>
  <si>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</si>
  <si>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</si>
  <si>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</si>
  <si>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</si>
  <si>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</si>
  <si>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</si>
  <si>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</si>
  <si>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</si>
  <si>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</si>
  <si>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</si>
  <si>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</si>
  <si>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</si>
  <si>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</si>
  <si>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</si>
  <si>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</si>
  <si>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</si>
  <si>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</si>
  <si>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</si>
  <si>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</si>
  <si>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</si>
  <si>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</si>
  <si>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</si>
  <si>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</si>
  <si>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</si>
  <si>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</si>
  <si>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</si>
  <si>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</si>
  <si>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</si>
  <si>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</si>
  <si>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</si>
  <si>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</si>
  <si>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</si>
  <si>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</si>
  <si>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</si>
  <si>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</si>
  <si>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</si>
  <si>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</si>
  <si>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</si>
  <si>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</si>
  <si>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</si>
  <si>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</si>
  <si>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</si>
  <si>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</si>
  <si>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</si>
  <si>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</si>
  <si>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</si>
  <si>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</si>
  <si>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</si>
  <si>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</si>
  <si>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</si>
  <si>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</si>
  <si>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</si>
  <si>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</si>
  <si>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</si>
  <si>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</si>
  <si>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</si>
  <si>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</si>
  <si>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</si>
  <si>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</si>
  <si>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</si>
  <si>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</si>
  <si>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</si>
  <si>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</si>
  <si>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</si>
  <si>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</si>
  <si>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</si>
  <si>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</si>
  <si>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</si>
  <si>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</si>
  <si>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</si>
  <si>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</si>
  <si>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</si>
  <si>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</si>
  <si>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</si>
  <si>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</si>
  <si>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</si>
  <si>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</si>
  <si>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</si>
  <si>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</si>
  <si>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</si>
  <si>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</si>
  <si>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</si>
  <si>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</si>
  <si>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</si>
  <si>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</si>
  <si>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</si>
  <si>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</si>
  <si>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</si>
  <si>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</si>
  <si>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</si>
  <si>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</si>
  <si>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</si>
  <si>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</si>
  <si>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</si>
  <si>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</si>
  <si>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</si>
  <si>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</si>
  <si>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</si>
  <si>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</si>
  <si>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</si>
  <si>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</si>
  <si>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</si>
  <si>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</si>
  <si>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</si>
  <si>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</si>
  <si>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</si>
  <si>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</si>
  <si>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</si>
  <si>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</si>
  <si>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</si>
  <si>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</si>
  <si>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</si>
  <si>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</si>
  <si>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</si>
  <si>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</si>
  <si>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</si>
  <si>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</si>
  <si>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</si>
  <si>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</si>
  <si>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</si>
  <si>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</si>
  <si>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</si>
  <si>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</si>
  <si>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</si>
  <si>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</si>
  <si>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</si>
  <si>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</si>
  <si>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</si>
  <si>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</si>
  <si>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</si>
  <si>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</si>
  <si>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</si>
  <si>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</si>
  <si>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</si>
  <si>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</si>
  <si>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</si>
  <si>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</si>
  <si>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</si>
  <si>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</si>
  <si>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</si>
  <si>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</si>
  <si>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</si>
  <si>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</si>
  <si>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</si>
  <si>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</si>
  <si>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</si>
  <si>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</si>
  <si>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</si>
  <si>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</si>
  <si>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</si>
  <si>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</si>
  <si>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</si>
  <si>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</si>
  <si>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</si>
  <si>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</si>
  <si>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</si>
  <si>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</si>
  <si>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</si>
  <si>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</si>
  <si>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</si>
  <si>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</si>
  <si>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</si>
  <si>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</si>
  <si>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</si>
  <si>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</si>
  <si>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</si>
  <si>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</si>
  <si>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</si>
  <si>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</si>
  <si>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</si>
  <si>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</si>
  <si>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</si>
  <si>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</si>
  <si>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</si>
  <si>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</si>
  <si>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</si>
  <si>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</si>
  <si>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</si>
  <si>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</si>
  <si>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</si>
  <si>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</si>
  <si>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</si>
  <si>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</si>
  <si>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</si>
  <si>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</si>
  <si>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</si>
  <si>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</si>
  <si>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</si>
  <si>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</si>
  <si>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</si>
  <si>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</si>
  <si>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</si>
  <si>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</si>
  <si>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</si>
  <si>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</si>
  <si>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</si>
  <si>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</si>
  <si>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</si>
  <si>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</si>
  <si>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</si>
  <si>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</si>
  <si>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</si>
  <si>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</si>
  <si>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</si>
  <si>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</si>
  <si>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</si>
  <si>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</si>
  <si>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</si>
  <si>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</si>
  <si>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</si>
  <si>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</si>
  <si>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</si>
  <si>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</si>
  <si>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</si>
  <si>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</si>
  <si>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</si>
  <si>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</si>
  <si>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</si>
  <si>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</si>
  <si>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</si>
  <si>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</si>
  <si>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</si>
  <si>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</si>
  <si>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</si>
  <si>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</si>
  <si>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</si>
  <si>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</si>
  <si>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</si>
  <si>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</si>
  <si>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</si>
  <si>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</si>
  <si>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</si>
  <si>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</si>
  <si>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</si>
  <si>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</si>
  <si>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</si>
  <si>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</si>
  <si>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</si>
  <si>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</si>
  <si>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</si>
  <si>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</si>
  <si>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</si>
  <si>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</si>
  <si>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</si>
  <si>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</si>
  <si>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</si>
  <si>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</si>
  <si>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</si>
  <si>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</si>
  <si>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</si>
  <si>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</si>
  <si>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</si>
  <si>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</si>
  <si>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</si>
  <si>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</si>
  <si>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</si>
  <si>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</si>
  <si>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</si>
  <si>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</si>
  <si>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</si>
  <si>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</si>
  <si>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</si>
  <si>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</si>
  <si>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</si>
  <si>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</si>
  <si>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</si>
  <si>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</si>
  <si>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</si>
  <si>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</si>
  <si>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</si>
  <si>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</si>
  <si>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</si>
  <si>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</si>
  <si>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</si>
  <si>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</si>
  <si>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</si>
  <si>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</si>
  <si>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</si>
  <si>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</si>
  <si>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</si>
  <si>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</si>
  <si>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</si>
  <si>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</si>
  <si>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</si>
  <si>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</si>
  <si>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</si>
  <si>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</si>
  <si>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</si>
  <si>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</si>
  <si>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</si>
  <si>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</si>
  <si>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</si>
  <si>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</si>
  <si>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</si>
  <si>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</si>
  <si>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</si>
  <si>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</si>
  <si>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</si>
  <si>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</si>
  <si>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</si>
  <si>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</si>
  <si>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</si>
  <si>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</si>
  <si>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</si>
  <si>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</si>
  <si>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</si>
  <si>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</si>
  <si>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</si>
  <si>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</si>
  <si>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</si>
  <si>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</si>
  <si>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</si>
  <si>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</si>
  <si>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</si>
  <si>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</si>
  <si>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</si>
  <si>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</si>
  <si>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</si>
  <si>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</si>
  <si>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</si>
  <si>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</si>
  <si>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</si>
  <si>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</si>
  <si>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</si>
  <si>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</si>
  <si>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</si>
  <si>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</si>
  <si>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</si>
  <si>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</si>
  <si>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</si>
  <si>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</si>
  <si>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</si>
  <si>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</si>
  <si>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</si>
  <si>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</si>
  <si>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</si>
  <si>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</si>
  <si>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</si>
  <si>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</si>
  <si>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</si>
  <si>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</si>
  <si>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</si>
  <si>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</si>
  <si>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</si>
  <si>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</si>
  <si>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</si>
  <si>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</si>
  <si>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</si>
  <si>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</si>
  <si>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</si>
  <si>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</si>
  <si>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</si>
  <si>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</si>
  <si>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</si>
  <si>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</si>
  <si>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</si>
  <si>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</si>
  <si>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</si>
  <si>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</si>
  <si>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</si>
  <si>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</si>
  <si>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</si>
  <si>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</si>
  <si>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</si>
  <si>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</si>
  <si>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</si>
  <si>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</si>
  <si>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</si>
  <si>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</si>
  <si>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</si>
  <si>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</si>
  <si>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</si>
  <si>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</si>
  <si>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</si>
  <si>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</si>
  <si>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</si>
  <si>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</si>
  <si>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</si>
  <si>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</si>
  <si>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</si>
  <si>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</si>
  <si>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</si>
  <si>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</si>
  <si>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</si>
  <si>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</si>
  <si>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</si>
  <si>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</si>
  <si>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</si>
  <si>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</si>
  <si>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</si>
  <si>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</si>
  <si>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</si>
  <si>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</si>
  <si>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</si>
  <si>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</si>
  <si>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</si>
  <si>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</si>
  <si>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</si>
  <si>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</si>
  <si>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</si>
  <si>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</si>
  <si>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</si>
  <si>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</si>
  <si>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</si>
  <si>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</si>
  <si>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</si>
  <si>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</si>
  <si>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</si>
  <si>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</si>
  <si>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</si>
  <si>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</si>
  <si>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</si>
  <si>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</si>
  <si>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</si>
  <si>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</si>
  <si>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</si>
  <si>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</si>
  <si>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</si>
  <si>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</si>
  <si>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</si>
  <si>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</si>
  <si>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</si>
  <si>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</si>
  <si>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</si>
  <si>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</si>
  <si>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</si>
  <si>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</si>
  <si>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</si>
  <si>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</si>
  <si>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</si>
  <si>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</si>
  <si>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</si>
  <si>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</si>
  <si>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</si>
  <si>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</si>
  <si>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</si>
  <si>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</si>
  <si>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</si>
  <si>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</si>
  <si>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</si>
  <si>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</si>
  <si>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</si>
  <si>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</si>
  <si>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</si>
  <si>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</si>
  <si>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</si>
  <si>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</si>
  <si>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</si>
  <si>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</si>
  <si>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</si>
  <si>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</si>
  <si>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</si>
  <si>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</si>
  <si>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</si>
  <si>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</si>
  <si>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</si>
  <si>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</si>
  <si>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</si>
  <si>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</si>
  <si>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</si>
  <si>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</si>
  <si>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</si>
  <si>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</si>
  <si>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</si>
  <si>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</si>
  <si>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</si>
  <si>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</si>
  <si>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</si>
  <si>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</si>
  <si>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</si>
  <si>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</si>
  <si>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</si>
  <si>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</si>
  <si>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</si>
  <si>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</si>
  <si>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</si>
  <si>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</si>
  <si>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</si>
  <si>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</si>
  <si>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</si>
  <si>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</si>
  <si>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</si>
  <si>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</si>
  <si>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</si>
  <si>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</si>
  <si>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</si>
  <si>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</si>
  <si>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</si>
  <si>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</si>
  <si>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</si>
  <si>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</si>
  <si>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</si>
  <si>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</si>
  <si>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</si>
  <si>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</si>
  <si>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</si>
  <si>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</si>
  <si>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</si>
  <si>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</si>
  <si>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</si>
  <si>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</si>
  <si>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</si>
  <si>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</si>
  <si>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</si>
  <si>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</si>
  <si>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</si>
  <si>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</si>
  <si>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</si>
  <si>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</si>
  <si>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</si>
  <si>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</si>
  <si>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</si>
  <si>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</si>
  <si>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</si>
  <si>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</si>
  <si>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</si>
  <si>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</si>
  <si>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</si>
  <si>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</si>
  <si>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</si>
  <si>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</si>
  <si>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</si>
  <si>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</si>
  <si>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</si>
  <si>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</si>
  <si>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</si>
  <si>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</si>
  <si>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</si>
  <si>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</si>
  <si>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</si>
  <si>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</si>
  <si>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</si>
  <si>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</si>
  <si>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</si>
  <si>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</si>
  <si>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</si>
  <si>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</si>
  <si>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</si>
  <si>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</si>
  <si>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</si>
  <si>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</si>
  <si>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</si>
  <si>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</si>
  <si>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</si>
  <si>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</si>
  <si>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</si>
  <si>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</si>
  <si>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</si>
  <si>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</si>
  <si>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</si>
  <si>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</si>
  <si>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</si>
  <si>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</si>
  <si>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</si>
  <si>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</si>
  <si>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</si>
  <si>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</si>
  <si>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</si>
  <si>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</si>
  <si>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</si>
  <si>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</si>
  <si>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</si>
  <si>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</si>
  <si>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</si>
  <si>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</si>
  <si>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</si>
  <si>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</si>
  <si>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</si>
  <si>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</si>
  <si>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</si>
  <si>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</si>
  <si>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</si>
  <si>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</si>
  <si>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</si>
  <si>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</si>
  <si>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</si>
  <si>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</si>
  <si>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</si>
  <si>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</si>
  <si>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</si>
  <si>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</si>
  <si>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</si>
  <si>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</si>
  <si>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</si>
  <si>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</si>
  <si>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</si>
  <si>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</si>
  <si>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</si>
  <si>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</si>
  <si>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</si>
  <si>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</si>
  <si>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</si>
  <si>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</si>
  <si>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</si>
  <si>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</si>
  <si>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</si>
  <si>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</si>
  <si>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</si>
  <si>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</si>
  <si>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</si>
  <si>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</si>
  <si>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</si>
  <si>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</si>
  <si>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</si>
  <si>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</si>
  <si>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</si>
  <si>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</si>
  <si>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</si>
  <si>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</si>
  <si>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</si>
  <si>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</si>
  <si>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</si>
  <si>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</si>
  <si>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</si>
  <si>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</si>
  <si>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</si>
  <si>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</si>
  <si>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</si>
  <si>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</si>
  <si>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</si>
  <si>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</si>
  <si>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</si>
  <si>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</si>
  <si>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</si>
  <si>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</si>
  <si>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</si>
  <si>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</si>
  <si>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</si>
  <si>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</si>
  <si>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</si>
  <si>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</si>
  <si>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</si>
  <si>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</si>
  <si>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</si>
  <si>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</si>
  <si>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</si>
  <si>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</si>
  <si>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</si>
  <si>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</si>
  <si>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</si>
  <si>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</si>
  <si>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</si>
  <si>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</si>
  <si>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</si>
  <si>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</si>
  <si>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</si>
  <si>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</si>
  <si>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</si>
  <si>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</si>
  <si>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</si>
  <si>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</si>
  <si>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</si>
  <si>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</si>
  <si>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</si>
  <si>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</si>
  <si>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</si>
  <si>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</si>
  <si>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</si>
  <si>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</si>
  <si>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</si>
  <si>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</si>
  <si>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</si>
  <si>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</si>
  <si>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</si>
  <si>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</si>
  <si>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</si>
  <si>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</si>
  <si>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</si>
  <si>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</si>
  <si>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</si>
  <si>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</si>
  <si>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</si>
  <si>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</si>
  <si>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</si>
  <si>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</si>
  <si>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</si>
  <si>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</si>
  <si>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</si>
  <si>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</si>
  <si>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</si>
  <si>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</si>
  <si>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</si>
  <si>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</si>
  <si>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</si>
  <si>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</si>
  <si>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</si>
  <si>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</si>
  <si>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</si>
  <si>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</si>
  <si>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</si>
  <si>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</si>
  <si>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</si>
  <si>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</si>
  <si>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</si>
  <si>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</si>
  <si>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</si>
  <si>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</si>
  <si>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</si>
  <si>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</si>
  <si>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</si>
  <si>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</si>
  <si>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</si>
  <si>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</si>
  <si>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</si>
  <si>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</si>
  <si>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</si>
  <si>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</si>
  <si>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</si>
  <si>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</si>
  <si>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</si>
  <si>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</si>
  <si>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</si>
  <si>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</si>
  <si>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</si>
  <si>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</si>
  <si>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</si>
  <si>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</si>
  <si>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</si>
  <si>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</si>
  <si>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</si>
  <si>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</si>
  <si>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</si>
  <si>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</si>
  <si>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</si>
  <si>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</si>
  <si>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</si>
  <si>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</si>
  <si>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</si>
  <si>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</si>
  <si>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</si>
  <si>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</si>
  <si>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</si>
  <si>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</si>
  <si>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</si>
  <si>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</si>
  <si>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</si>
  <si>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</si>
  <si>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</si>
  <si>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</si>
  <si>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</si>
  <si>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</si>
  <si>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</si>
  <si>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</si>
  <si>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</si>
  <si>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</si>
  <si>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</si>
  <si>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</si>
  <si>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</si>
  <si>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</si>
  <si>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</si>
  <si>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</si>
  <si>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</si>
  <si>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</si>
  <si>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</si>
  <si>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</si>
  <si>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</si>
  <si>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</si>
  <si>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</si>
  <si>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</si>
  <si>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</si>
  <si>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</si>
  <si>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</si>
  <si>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</si>
  <si>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</si>
  <si>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</si>
  <si>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</si>
  <si>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</si>
  <si>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</si>
  <si>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</si>
  <si>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</si>
  <si>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</si>
  <si>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</si>
  <si>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</si>
  <si>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</si>
  <si>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</si>
  <si>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</si>
  <si>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</si>
  <si>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</si>
  <si>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</si>
  <si>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</si>
  <si>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</si>
  <si>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</si>
  <si>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</si>
  <si>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</si>
  <si>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</si>
  <si>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</si>
  <si>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</si>
  <si>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</si>
  <si>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</si>
  <si>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</si>
  <si>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</si>
  <si>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</si>
  <si>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</si>
  <si>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</si>
  <si>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</si>
  <si>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</si>
  <si>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</si>
  <si>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</si>
  <si>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</si>
  <si>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</si>
  <si>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</si>
  <si>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</si>
  <si>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</si>
  <si>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</si>
  <si>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</si>
  <si>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</si>
  <si>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</si>
  <si>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</si>
  <si>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</si>
  <si>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</si>
  <si>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</si>
  <si>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</si>
  <si>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</si>
  <si>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</si>
  <si>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</si>
  <si>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</si>
  <si>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</si>
  <si>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</si>
  <si>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</si>
  <si>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</si>
  <si>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</si>
  <si>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</si>
  <si>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</si>
  <si>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</si>
  <si>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</si>
  <si>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</si>
  <si>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</si>
  <si>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</si>
  <si>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</si>
  <si>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</si>
  <si>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</si>
  <si>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</si>
  <si>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</si>
  <si>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</si>
  <si>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</si>
  <si>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</si>
  <si>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</si>
  <si>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</si>
  <si>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</si>
  <si>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</si>
  <si>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</si>
  <si>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</si>
  <si>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</si>
  <si>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</si>
  <si>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</si>
  <si>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</si>
  <si>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</si>
  <si>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</si>
  <si>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</si>
  <si>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</si>
  <si>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</si>
  <si>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</si>
  <si>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</si>
  <si>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</si>
  <si>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</si>
  <si>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</si>
  <si>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</si>
  <si>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</si>
  <si>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</si>
  <si>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</si>
  <si>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</si>
  <si>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</si>
  <si>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</si>
  <si>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</si>
  <si>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</si>
  <si>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</si>
  <si>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</si>
  <si>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</si>
  <si>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</si>
  <si>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</si>
  <si>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</si>
  <si>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</si>
  <si>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</si>
  <si>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</si>
  <si>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</si>
  <si>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</si>
  <si>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</si>
  <si>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</si>
  <si>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</si>
  <si>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</si>
  <si>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</si>
  <si>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</si>
  <si>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</si>
  <si>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</si>
  <si>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</si>
  <si>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</si>
  <si>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</si>
  <si>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</si>
  <si>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</si>
  <si>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</si>
  <si>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</si>
  <si>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</si>
  <si>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</si>
  <si>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</si>
  <si>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</si>
  <si>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</si>
  <si>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</si>
  <si>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</si>
  <si>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</si>
  <si>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</si>
  <si>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</si>
  <si>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</si>
  <si>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</si>
  <si>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</si>
  <si>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</si>
  <si>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</si>
  <si>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</si>
  <si>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</si>
  <si>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</si>
  <si>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</si>
  <si>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</si>
  <si>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</si>
  <si>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</si>
  <si>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</si>
  <si>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</si>
  <si>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</si>
  <si>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</si>
  <si>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</si>
  <si>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</si>
  <si>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</si>
  <si>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</si>
  <si>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</si>
  <si>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</si>
  <si>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</si>
  <si>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</si>
  <si>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</si>
  <si>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</si>
  <si>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</si>
  <si>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</si>
  <si>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</si>
  <si>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</si>
  <si>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</si>
  <si>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</si>
  <si>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</si>
  <si>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</si>
  <si>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</si>
  <si>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</si>
  <si>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</si>
  <si>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</si>
  <si>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</si>
  <si>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</si>
  <si>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</si>
  <si>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</si>
  <si>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</si>
  <si>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</si>
  <si>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</si>
  <si>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</si>
  <si>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</si>
  <si>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</si>
  <si>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</si>
  <si>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</si>
  <si>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</si>
  <si>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</si>
  <si>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</si>
  <si>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</si>
  <si>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</si>
  <si>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</si>
  <si>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</si>
  <si>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</si>
  <si>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</si>
  <si>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</si>
  <si>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</si>
  <si>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</si>
  <si>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</si>
  <si>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</si>
  <si>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</si>
  <si>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</si>
  <si>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</si>
  <si>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</si>
  <si>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</si>
  <si>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</si>
  <si>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</si>
  <si>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</si>
  <si>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</si>
  <si>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</si>
  <si>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</si>
  <si>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</si>
  <si>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</si>
  <si>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</si>
  <si>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</si>
  <si>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</si>
  <si>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</si>
  <si>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</si>
  <si>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</si>
  <si>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</si>
  <si>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</si>
  <si>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</si>
  <si>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</si>
  <si>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</si>
  <si>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</si>
  <si>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</si>
  <si>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</si>
  <si>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</si>
  <si>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</si>
  <si>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</si>
  <si>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</si>
  <si>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</si>
  <si>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</si>
  <si>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</si>
  <si>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</si>
  <si>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</si>
  <si>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</si>
  <si>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</si>
  <si>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</si>
  <si>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</si>
  <si>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</si>
  <si>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</si>
  <si>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</si>
  <si>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</si>
  <si>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</si>
  <si>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</si>
  <si>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</si>
  <si>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</si>
  <si>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</si>
  <si>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</si>
  <si>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</si>
  <si>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</si>
  <si>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</si>
  <si>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</si>
  <si>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</si>
  <si>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</si>
  <si>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</si>
  <si>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</si>
  <si>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</si>
  <si>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</si>
  <si>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</si>
  <si>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</si>
  <si>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</si>
  <si>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</si>
  <si>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</si>
  <si>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</si>
  <si>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</si>
  <si>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</si>
  <si>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</si>
  <si>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</si>
  <si>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</si>
  <si>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</si>
  <si>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</si>
  <si>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</si>
  <si>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</si>
  <si>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</si>
  <si>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</si>
  <si>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</si>
  <si>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</si>
  <si>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</si>
  <si>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</si>
  <si>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</si>
  <si>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</si>
  <si>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</si>
  <si>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</si>
  <si>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</si>
  <si>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</si>
  <si>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</si>
  <si>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</si>
  <si>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</si>
  <si>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</si>
  <si>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</si>
  <si>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</si>
  <si>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</si>
  <si>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</si>
  <si>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</si>
  <si>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</si>
  <si>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</si>
  <si>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</si>
  <si>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</si>
  <si>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</si>
  <si>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</si>
  <si>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</si>
  <si>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</si>
  <si>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</si>
  <si>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</si>
  <si>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</si>
  <si>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</si>
  <si>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</si>
  <si>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</si>
  <si>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</si>
  <si>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</si>
  <si>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</si>
  <si>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</si>
  <si>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</si>
  <si>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</si>
  <si>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</si>
  <si>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</si>
  <si>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</si>
  <si>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</si>
  <si>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</si>
  <si>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</si>
  <si>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</si>
  <si>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</si>
  <si>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</si>
  <si>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</si>
  <si>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</si>
  <si>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</si>
  <si>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</si>
  <si>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</si>
  <si>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</si>
  <si>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</si>
  <si>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</si>
  <si>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</si>
  <si>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</si>
  <si>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</si>
  <si>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</si>
  <si>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</si>
  <si>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</si>
  <si>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</si>
  <si>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</si>
  <si>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</si>
  <si>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</si>
  <si>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</si>
  <si>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</si>
  <si>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</si>
  <si>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</si>
  <si>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</si>
  <si>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</si>
  <si>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</si>
  <si>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</si>
  <si>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</si>
  <si>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</si>
  <si>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</si>
  <si>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</si>
  <si>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</si>
  <si>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</si>
  <si>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</si>
  <si>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</si>
  <si>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</si>
  <si>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</si>
  <si>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</si>
  <si>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</si>
  <si>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</si>
  <si>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</si>
  <si>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</si>
  <si>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</si>
  <si>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</si>
  <si>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</si>
  <si>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</si>
  <si>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</si>
  <si>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</si>
  <si>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</si>
  <si>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</si>
  <si>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</si>
  <si>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</si>
  <si>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</si>
  <si>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</si>
  <si>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</si>
  <si>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</si>
  <si>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</si>
  <si>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</si>
  <si>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</si>
  <si>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</si>
  <si>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</si>
  <si>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</si>
  <si>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</si>
  <si>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</si>
  <si>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</si>
  <si>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</si>
  <si>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</si>
  <si>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</si>
  <si>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</si>
  <si>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</si>
  <si>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</si>
  <si>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</si>
  <si>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</si>
  <si>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</si>
  <si>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</si>
  <si>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</si>
  <si>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</si>
  <si>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</si>
  <si>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</si>
  <si>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</si>
  <si>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</si>
  <si>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</si>
  <si>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</si>
  <si>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</si>
  <si>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</si>
  <si>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</si>
  <si>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</si>
  <si>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</si>
  <si>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</si>
  <si>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</si>
  <si>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</si>
  <si>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</si>
  <si>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</si>
  <si>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</si>
  <si>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</si>
  <si>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</si>
  <si>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</si>
  <si>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</si>
  <si>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</si>
  <si>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</si>
  <si>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</si>
  <si>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</si>
  <si>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</si>
  <si>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</si>
  <si>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</si>
  <si>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</si>
  <si>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</si>
  <si>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</si>
  <si>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</si>
  <si>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</si>
  <si>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</si>
  <si>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</si>
  <si>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</si>
  <si>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</si>
  <si>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</si>
  <si>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</si>
  <si>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</si>
  <si>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</si>
  <si>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</si>
  <si>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</si>
  <si>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</si>
  <si>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</si>
  <si>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</si>
  <si>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</si>
  <si>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</si>
  <si>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</si>
  <si>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</si>
  <si>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</si>
  <si>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</si>
  <si>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</si>
  <si>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</si>
  <si>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</si>
  <si>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</si>
  <si>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</si>
  <si>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</si>
  <si>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</si>
  <si>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</si>
  <si>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</si>
  <si>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</si>
  <si>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</si>
  <si>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</si>
  <si>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</si>
  <si>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</si>
  <si>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</si>
  <si>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</si>
  <si>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</si>
  <si>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</si>
  <si>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</si>
  <si>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</si>
  <si>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</si>
  <si>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</si>
  <si>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</si>
  <si>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</si>
  <si>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</si>
  <si>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</si>
  <si>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</si>
  <si>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</si>
  <si>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</si>
  <si>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</si>
  <si>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</si>
  <si>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</si>
  <si>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</si>
  <si>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</si>
  <si>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</si>
  <si>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</si>
  <si>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</si>
  <si>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</si>
  <si>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</si>
  <si>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</si>
  <si>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</si>
  <si>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</si>
  <si>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</si>
  <si>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</si>
  <si>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</si>
  <si>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</si>
  <si>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</si>
  <si>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</si>
  <si>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</si>
  <si>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</si>
  <si>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</si>
  <si>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</si>
  <si>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</si>
  <si>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</si>
  <si>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</si>
  <si>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</si>
  <si>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</si>
  <si>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</si>
  <si>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</si>
  <si>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</si>
  <si>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</si>
  <si>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</si>
  <si>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</si>
  <si>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</si>
  <si>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</si>
  <si>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</si>
  <si>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</si>
  <si>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</si>
  <si>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</si>
  <si>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</si>
  <si>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</si>
  <si>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</si>
  <si>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</si>
  <si>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</si>
  <si>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</si>
  <si>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</si>
  <si>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</si>
  <si>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</si>
  <si>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</si>
  <si>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</si>
  <si>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</si>
  <si>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</si>
  <si>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</si>
  <si>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</si>
  <si>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</si>
  <si>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</si>
  <si>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</si>
  <si>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</si>
  <si>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</si>
  <si>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</si>
  <si>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</si>
  <si>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</si>
  <si>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</si>
  <si>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</si>
  <si>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</si>
  <si>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</si>
  <si>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</si>
  <si>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</si>
  <si>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</si>
  <si>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</si>
  <si>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</si>
  <si>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</si>
  <si>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</si>
  <si>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</si>
  <si>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</si>
  <si>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</si>
  <si>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</si>
  <si>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</si>
  <si>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</si>
  <si>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</si>
  <si>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</si>
  <si>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</si>
  <si>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</si>
  <si>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</si>
  <si>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</si>
  <si>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</si>
  <si>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</si>
  <si>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</si>
  <si>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</si>
  <si>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</si>
  <si>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</si>
  <si>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</si>
  <si>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</si>
  <si>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</si>
  <si>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</si>
  <si>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</si>
  <si>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</si>
  <si>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</si>
  <si>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</si>
  <si>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</si>
  <si>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</si>
  <si>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</si>
  <si>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</si>
  <si>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</si>
  <si>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</si>
  <si>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</si>
  <si>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</si>
  <si>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</si>
  <si>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</si>
  <si>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</si>
  <si>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</si>
  <si>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</si>
  <si>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</si>
  <si>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</si>
  <si>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</si>
  <si>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</si>
  <si>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</si>
  <si>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</si>
  <si>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</si>
  <si>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</si>
  <si>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</si>
  <si>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</si>
  <si>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</si>
  <si>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</si>
  <si>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</si>
  <si>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</si>
  <si>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</si>
  <si>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</si>
  <si>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</si>
  <si>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</si>
  <si>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</si>
  <si>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</si>
  <si>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</si>
  <si>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</si>
  <si>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</si>
  <si>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</si>
  <si>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</si>
  <si>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</si>
  <si>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</si>
  <si>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</si>
  <si>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</si>
  <si>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</si>
  <si>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</si>
  <si>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</si>
  <si>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</si>
  <si>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</si>
  <si>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</si>
  <si>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</si>
  <si>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</si>
  <si>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</si>
  <si>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</si>
  <si>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</si>
  <si>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</si>
  <si>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</si>
  <si>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</si>
  <si>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</si>
  <si>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</si>
  <si>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</si>
  <si>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</si>
  <si>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</si>
  <si>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</si>
  <si>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</si>
  <si>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</si>
  <si>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</si>
  <si>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</si>
  <si>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</si>
  <si>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</si>
  <si>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</si>
  <si>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</si>
  <si>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</si>
  <si>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</si>
  <si>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</si>
  <si>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</si>
  <si>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</si>
  <si>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</si>
  <si>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</si>
  <si>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</si>
  <si>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</si>
  <si>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</si>
  <si>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</si>
  <si>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</si>
  <si>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</si>
  <si>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</si>
  <si>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</si>
  <si>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</si>
  <si>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</si>
  <si>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</si>
  <si>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</si>
  <si>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</si>
  <si>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</si>
  <si>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</si>
  <si>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</si>
  <si>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</si>
  <si>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</si>
  <si>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</si>
  <si>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</si>
  <si>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</si>
  <si>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</si>
  <si>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</si>
  <si>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</si>
  <si>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</si>
  <si>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</si>
  <si>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</si>
  <si>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</si>
  <si>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</si>
  <si>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</si>
  <si>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</si>
  <si>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</si>
  <si>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</si>
  <si>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</si>
  <si>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</si>
  <si>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</si>
  <si>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</si>
  <si>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</si>
  <si>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</si>
  <si>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</si>
  <si>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</si>
  <si>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</si>
  <si>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</si>
  <si>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</si>
  <si>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</si>
  <si>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</si>
  <si>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</si>
  <si>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</si>
  <si>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</si>
  <si>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</si>
  <si>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</si>
  <si>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</si>
  <si>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</si>
  <si>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</si>
  <si>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</si>
  <si>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</si>
  <si>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</si>
  <si>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</si>
  <si>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</si>
  <si>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</si>
  <si>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</si>
  <si>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</si>
  <si>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</si>
  <si>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</si>
  <si>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</si>
  <si>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</si>
  <si>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</si>
  <si>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</si>
  <si>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</si>
  <si>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</si>
  <si>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</si>
  <si>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</si>
  <si>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</si>
  <si>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</si>
  <si>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</si>
  <si>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</si>
  <si>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</si>
  <si>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</si>
  <si>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</si>
  <si>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</si>
  <si>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</si>
  <si>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</si>
  <si>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</si>
  <si>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</si>
  <si>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</si>
  <si>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</si>
  <si>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</si>
  <si>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</si>
  <si>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</si>
  <si>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</si>
  <si>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</si>
  <si>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</si>
  <si>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</si>
  <si>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</si>
  <si>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</si>
  <si>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</si>
  <si>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</si>
  <si>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</si>
  <si>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</si>
  <si>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</si>
  <si>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</si>
  <si>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</si>
  <si>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</si>
  <si>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</si>
  <si>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</si>
  <si>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</si>
  <si>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</si>
  <si>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</si>
  <si>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</si>
  <si>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</si>
  <si>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</si>
  <si>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</si>
  <si>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</si>
  <si>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</si>
  <si>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</si>
  <si>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</si>
  <si>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</si>
  <si>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</si>
  <si>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</si>
  <si>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</si>
  <si>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</si>
  <si>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</si>
  <si>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</si>
  <si>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</si>
  <si>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</si>
  <si>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</si>
  <si>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</si>
  <si>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</si>
  <si>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</si>
  <si>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</si>
  <si>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</si>
  <si>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</si>
  <si>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</si>
  <si>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</si>
  <si>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</si>
  <si>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</si>
  <si>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</si>
  <si>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</si>
  <si>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</si>
  <si>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</si>
  <si>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</si>
  <si>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</si>
  <si>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</si>
  <si>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</si>
  <si>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</si>
  <si>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</si>
  <si>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</si>
  <si>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</si>
  <si>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</si>
  <si>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</si>
  <si>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</si>
  <si>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</si>
  <si>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</si>
  <si>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</si>
  <si>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</si>
  <si>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</si>
  <si>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</si>
  <si>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</si>
  <si>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</si>
  <si>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</si>
  <si>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</si>
  <si>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</si>
  <si>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</si>
  <si>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</si>
  <si>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</si>
  <si>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</si>
  <si>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</si>
  <si>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</si>
  <si>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</si>
  <si>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</si>
  <si>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</si>
  <si>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</si>
  <si>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</si>
  <si>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</si>
  <si>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</si>
  <si>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</si>
  <si>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</si>
  <si>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</si>
  <si>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</si>
  <si>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</si>
  <si>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</si>
  <si>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</si>
  <si>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</si>
  <si>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</si>
  <si>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</si>
  <si>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</si>
  <si>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</si>
  <si>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</si>
  <si>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</si>
  <si>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</si>
  <si>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</si>
  <si>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</si>
  <si>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</si>
  <si>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</si>
  <si>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</si>
  <si>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</si>
  <si>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</si>
  <si>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</si>
  <si>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</si>
  <si>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</si>
  <si>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</si>
  <si>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</si>
  <si>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</si>
  <si>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</si>
  <si>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</si>
  <si>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</si>
  <si>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</si>
  <si>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</si>
  <si>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</si>
  <si>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</si>
  <si>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</si>
  <si>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</si>
  <si>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</si>
  <si>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</si>
  <si>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</si>
  <si>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</si>
  <si>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</si>
  <si>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</si>
  <si>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</si>
  <si>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</si>
  <si>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</si>
  <si>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</si>
  <si>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</si>
  <si>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</si>
  <si>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</si>
  <si>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</si>
  <si>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</si>
  <si>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</si>
  <si>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</si>
  <si>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</si>
  <si>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</si>
  <si>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</si>
  <si>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</si>
  <si>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</si>
  <si>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</si>
  <si>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</si>
  <si>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</si>
  <si>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</si>
  <si>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</si>
  <si>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</si>
  <si>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</si>
  <si>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</si>
  <si>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</si>
  <si>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</si>
  <si>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</si>
  <si>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</si>
  <si>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</si>
  <si>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</si>
  <si>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</si>
  <si>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</si>
  <si>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</si>
  <si>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</si>
  <si>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</si>
  <si>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</si>
  <si>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</si>
  <si>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</si>
  <si>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</si>
  <si>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</si>
  <si>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</si>
  <si>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</si>
  <si>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</si>
  <si>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</si>
  <si>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</si>
  <si>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</si>
  <si>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</si>
  <si>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</si>
  <si>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</si>
  <si>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</si>
  <si>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</si>
  <si>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</si>
  <si>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</si>
  <si>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</si>
  <si>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</si>
  <si>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</si>
  <si>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</si>
  <si>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</si>
  <si>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</si>
  <si>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</si>
  <si>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</si>
  <si>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</si>
  <si>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</si>
  <si>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</si>
  <si>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</si>
  <si>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</si>
  <si>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</si>
  <si>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</si>
  <si>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</si>
  <si>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</si>
  <si>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</si>
  <si>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</si>
  <si>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</si>
  <si>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</si>
  <si>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</si>
  <si>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</si>
  <si>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</si>
  <si>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</si>
  <si>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</si>
  <si>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</si>
  <si>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</si>
  <si>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</si>
  <si>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</si>
  <si>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</si>
  <si>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</si>
  <si>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</si>
  <si>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</si>
  <si>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</si>
  <si>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</si>
  <si>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</si>
  <si>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</si>
  <si>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</si>
  <si>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</si>
  <si>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</si>
  <si>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</si>
  <si>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</si>
  <si>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</si>
  <si>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</si>
  <si>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</si>
  <si>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</si>
  <si>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</si>
  <si>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</si>
  <si>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</si>
  <si>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</si>
  <si>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</si>
  <si>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</si>
  <si>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</si>
  <si>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</si>
  <si>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</si>
  <si>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</si>
  <si>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</si>
  <si>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</si>
  <si>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</si>
  <si>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</si>
  <si>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</si>
  <si>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</si>
  <si>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</si>
  <si>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</si>
  <si>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</si>
  <si>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</si>
  <si>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</si>
  <si>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</si>
  <si>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</si>
  <si>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</si>
  <si>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</si>
  <si>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</si>
  <si>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</si>
  <si>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</si>
  <si>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</si>
  <si>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</si>
  <si>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</si>
  <si>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</si>
  <si>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</si>
  <si>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</si>
  <si>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</si>
  <si>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</si>
  <si>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</si>
  <si>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</si>
  <si>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</si>
  <si>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</si>
  <si>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</si>
  <si>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</si>
  <si>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</si>
  <si>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</si>
  <si>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</si>
  <si>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</si>
  <si>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</si>
  <si>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</si>
  <si>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</si>
  <si>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</si>
  <si>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</si>
  <si>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</si>
  <si>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</si>
  <si>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</si>
  <si>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</si>
  <si>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</si>
  <si>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</si>
  <si>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</si>
  <si>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</si>
  <si>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</si>
  <si>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</si>
  <si>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</si>
  <si>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</si>
  <si>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</si>
  <si>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</si>
  <si>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</si>
  <si>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</si>
  <si>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</si>
  <si>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</si>
  <si>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</si>
  <si>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</si>
  <si>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</si>
  <si>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</si>
  <si>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</si>
  <si>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</si>
  <si>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</si>
  <si>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</si>
  <si>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</si>
  <si>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</si>
  <si>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</si>
  <si>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</si>
  <si>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</si>
  <si>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</si>
  <si>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</si>
  <si>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</si>
  <si>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</si>
  <si>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</si>
  <si>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</si>
  <si>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</si>
  <si>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</si>
  <si>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</si>
  <si>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</si>
  <si>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</si>
  <si>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</si>
  <si>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</si>
  <si>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</si>
  <si>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</si>
  <si>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</si>
  <si>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</si>
  <si>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</si>
  <si>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</si>
  <si>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</si>
  <si>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</si>
  <si>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</si>
  <si>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</si>
  <si>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</si>
  <si>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</si>
  <si>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</si>
  <si>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</si>
  <si>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</si>
  <si>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</si>
  <si>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</si>
  <si>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</si>
  <si>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</si>
  <si>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</si>
  <si>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</si>
  <si>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</si>
  <si>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</si>
  <si>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</si>
  <si>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</si>
  <si>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</si>
  <si>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</si>
  <si>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</si>
  <si>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</si>
  <si>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</si>
  <si>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</si>
  <si>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</si>
  <si>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</si>
  <si>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</si>
  <si>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</si>
  <si>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</si>
  <si>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</si>
  <si>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</si>
  <si>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</si>
  <si>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</si>
  <si>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</si>
  <si>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</si>
  <si>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</si>
  <si>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</si>
  <si>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</si>
  <si>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</si>
  <si>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</si>
  <si>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</si>
  <si>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</si>
  <si>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</si>
  <si>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</si>
  <si>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</si>
  <si>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</si>
  <si>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</si>
  <si>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</si>
  <si>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</si>
  <si>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</si>
  <si>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</si>
  <si>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</si>
  <si>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</si>
  <si>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</si>
  <si>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</si>
  <si>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</si>
  <si>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</si>
  <si>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</si>
  <si>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</si>
  <si>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</si>
  <si>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</si>
  <si>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</si>
  <si>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</si>
  <si>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</si>
  <si>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</si>
  <si>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</si>
  <si>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</si>
  <si>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</si>
  <si>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</si>
  <si>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</si>
  <si>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</si>
  <si>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</si>
  <si>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</si>
  <si>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</si>
  <si>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</si>
  <si>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</si>
  <si>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</si>
  <si>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</si>
  <si>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</si>
  <si>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</si>
  <si>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</si>
  <si>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</si>
  <si>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</si>
  <si>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</si>
  <si>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</si>
  <si>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</si>
  <si>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</si>
  <si>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</si>
  <si>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</si>
  <si>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</si>
  <si>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</si>
  <si>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</si>
  <si>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</si>
  <si>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</si>
  <si>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</si>
  <si>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</si>
  <si>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</si>
  <si>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</si>
  <si>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</si>
  <si>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</si>
  <si>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</si>
  <si>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</si>
  <si>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</si>
  <si>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</si>
  <si>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</si>
  <si>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</si>
  <si>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</si>
  <si>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</si>
  <si>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</si>
  <si>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</si>
  <si>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</si>
  <si>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</si>
  <si>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</si>
  <si>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</si>
  <si>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</si>
  <si>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</si>
  <si>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</si>
  <si>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</si>
  <si>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</si>
  <si>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</si>
  <si>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</si>
  <si>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</si>
  <si>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</si>
  <si>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</si>
  <si>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</si>
  <si>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</si>
  <si>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</si>
  <si>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</si>
  <si>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</si>
  <si>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</si>
  <si>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</si>
  <si>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</si>
  <si>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</si>
  <si>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</si>
  <si>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</si>
  <si>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</si>
  <si>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</si>
  <si>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</si>
  <si>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</si>
  <si>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</si>
  <si>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</si>
  <si>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</si>
  <si>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</si>
  <si>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</si>
  <si>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</si>
  <si>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</si>
  <si>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</si>
  <si>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</si>
  <si>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</si>
  <si>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</si>
  <si>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</si>
  <si>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</si>
  <si>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</si>
  <si>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</si>
  <si>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</si>
  <si>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</si>
  <si>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</si>
  <si>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</si>
  <si>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</si>
  <si>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</si>
  <si>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</si>
  <si>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</si>
  <si>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</si>
  <si>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</si>
  <si>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</si>
  <si>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</si>
  <si>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</si>
  <si>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</si>
  <si>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</si>
  <si>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</si>
  <si>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</si>
  <si>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</si>
  <si>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</si>
  <si>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</si>
  <si>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</si>
  <si>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</si>
  <si>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</si>
  <si>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</si>
  <si>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</si>
  <si>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</si>
  <si>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</si>
  <si>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</si>
  <si>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</si>
  <si>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</si>
  <si>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</si>
  <si>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</si>
  <si>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</si>
  <si>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</si>
  <si>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</si>
  <si>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</si>
  <si>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</si>
  <si>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</si>
  <si>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</si>
  <si>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</si>
  <si>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</si>
  <si>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</si>
  <si>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</si>
  <si>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</si>
  <si>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</si>
  <si>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</si>
  <si>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</si>
  <si>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</si>
  <si>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</si>
  <si>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</si>
  <si>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</si>
  <si>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</si>
  <si>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</si>
  <si>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</si>
  <si>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</si>
  <si>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</si>
  <si>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</si>
  <si>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</si>
  <si>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</si>
  <si>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</si>
  <si>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</si>
  <si>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</si>
  <si>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</si>
  <si>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</si>
  <si>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</si>
  <si>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</si>
  <si>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</si>
  <si>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</si>
  <si>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</si>
  <si>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</si>
  <si>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</si>
  <si>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</si>
  <si>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</si>
  <si>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</si>
  <si>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</si>
  <si>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</si>
  <si>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</si>
  <si>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</si>
  <si>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</si>
  <si>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</si>
  <si>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</si>
  <si>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</si>
  <si>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</si>
  <si>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</si>
  <si>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</si>
  <si>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</si>
  <si>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</si>
  <si>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</si>
  <si>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</si>
  <si>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</si>
  <si>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</si>
  <si>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</si>
  <si>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</si>
  <si>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</si>
  <si>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</si>
  <si>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</si>
  <si>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</si>
  <si>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</si>
  <si>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</si>
  <si>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</si>
  <si>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</si>
  <si>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</si>
  <si>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</si>
  <si>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</si>
  <si>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</si>
  <si>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</si>
  <si>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</si>
  <si>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</si>
  <si>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</si>
  <si>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</si>
  <si>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</si>
  <si>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</si>
  <si>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</si>
  <si>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</si>
  <si>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</si>
  <si>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</si>
  <si>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</si>
  <si>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</si>
  <si>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</si>
  <si>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</si>
  <si>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</si>
  <si>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</si>
  <si>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</si>
  <si>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</si>
  <si>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</si>
  <si>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</si>
  <si>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</si>
  <si>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</si>
  <si>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</si>
  <si>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</si>
  <si>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</si>
  <si>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</si>
  <si>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</si>
  <si>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</si>
  <si>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</si>
  <si>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</si>
  <si>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</si>
  <si>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</si>
  <si>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</si>
  <si>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</si>
  <si>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</si>
  <si>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</si>
  <si>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</si>
  <si>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</si>
  <si>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</si>
  <si>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</si>
  <si>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</si>
  <si>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</si>
  <si>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</si>
  <si>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</si>
  <si>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</si>
  <si>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</si>
  <si>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</si>
  <si>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</si>
  <si>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</si>
  <si>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</si>
  <si>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</si>
  <si>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</si>
  <si>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</si>
  <si>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</si>
  <si>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</si>
  <si>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</si>
  <si>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</si>
  <si>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</si>
  <si>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</si>
  <si>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</si>
  <si>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</si>
  <si>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</si>
  <si>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</si>
  <si>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</si>
  <si>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</si>
  <si>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</si>
  <si>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</si>
  <si>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</si>
  <si>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</si>
  <si>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</si>
  <si>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</si>
  <si>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</si>
  <si>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</si>
  <si>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</si>
  <si>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</si>
  <si>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</si>
  <si>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</si>
  <si>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</si>
  <si>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</si>
  <si>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</si>
  <si>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</si>
  <si>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</si>
  <si>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</si>
  <si>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</si>
  <si>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</si>
  <si>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</si>
  <si>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</si>
  <si>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</si>
  <si>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</si>
  <si>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</si>
  <si>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</si>
  <si>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</si>
  <si>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</si>
  <si>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</si>
  <si>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</si>
  <si>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</si>
  <si>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</si>
  <si>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</si>
  <si>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</si>
  <si>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</si>
  <si>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</si>
  <si>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</si>
  <si>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</si>
  <si>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</si>
  <si>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</si>
  <si>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</si>
  <si>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</si>
  <si>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</si>
  <si>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</si>
  <si>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</si>
  <si>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</si>
  <si>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</si>
  <si>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</si>
  <si>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</si>
  <si>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</si>
  <si>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</si>
  <si>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</si>
  <si>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</si>
  <si>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</si>
  <si>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</si>
  <si>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</si>
  <si>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</si>
  <si>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</si>
  <si>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</si>
  <si>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</si>
  <si>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</si>
  <si>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</si>
  <si>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</si>
  <si>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</si>
  <si>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</si>
  <si>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</si>
  <si>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</si>
  <si>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</si>
  <si>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</si>
  <si>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</si>
  <si>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</si>
  <si>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</si>
  <si>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</si>
  <si>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</si>
  <si>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</si>
  <si>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</si>
  <si>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</si>
  <si>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</si>
  <si>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</si>
  <si>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</si>
  <si>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</si>
  <si>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</si>
  <si>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</si>
  <si>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</si>
  <si>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</si>
  <si>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</si>
  <si>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</si>
  <si>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</si>
  <si>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</si>
  <si>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</si>
  <si>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</si>
  <si>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</si>
  <si>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</si>
  <si>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</si>
  <si>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</si>
  <si>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</si>
  <si>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</si>
  <si>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</si>
  <si>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</si>
  <si>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</si>
  <si>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</si>
  <si>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</si>
  <si>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</si>
  <si>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</si>
  <si>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</si>
  <si>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</si>
  <si>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</si>
  <si>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</si>
  <si>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</si>
  <si>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</si>
  <si>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</si>
  <si>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</si>
  <si>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</si>
  <si>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</si>
  <si>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</si>
  <si>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</si>
  <si>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</si>
  <si>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</si>
  <si>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</si>
  <si>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</si>
  <si>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</si>
  <si>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</si>
  <si>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</si>
  <si>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</si>
  <si>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</si>
  <si>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</si>
  <si>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</si>
  <si>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</si>
  <si>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</si>
  <si>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</si>
  <si>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</si>
  <si>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</si>
  <si>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</si>
  <si>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</si>
  <si>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</si>
  <si>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</si>
  <si>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</si>
  <si>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</si>
  <si>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</si>
  <si>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</si>
  <si>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</si>
  <si>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</si>
  <si>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</si>
  <si>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</si>
  <si>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</si>
  <si>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</si>
  <si>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</si>
  <si>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</si>
  <si>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</si>
  <si>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</si>
  <si>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</si>
  <si>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</si>
  <si>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</si>
  <si>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</si>
  <si>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</si>
  <si>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</si>
  <si>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</si>
  <si>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</si>
  <si>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</si>
  <si>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</si>
  <si>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</si>
  <si>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</si>
  <si>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</si>
  <si>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</si>
  <si>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</si>
  <si>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</si>
  <si>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</si>
  <si>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</si>
  <si>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</si>
  <si>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</si>
  <si>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</si>
  <si>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</si>
  <si>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</si>
  <si>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</si>
  <si>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</si>
  <si>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</si>
  <si>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</si>
  <si>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</si>
  <si>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</si>
  <si>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</si>
  <si>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</si>
  <si>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</si>
  <si>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</si>
  <si>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</si>
  <si>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</si>
  <si>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</si>
  <si>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</si>
  <si>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</si>
  <si>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</si>
  <si>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</si>
  <si>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</si>
  <si>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</si>
  <si>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</si>
  <si>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</si>
  <si>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</si>
  <si>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</si>
  <si>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</si>
  <si>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</si>
  <si>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</si>
  <si>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</si>
  <si>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</si>
  <si>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</si>
  <si>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</si>
  <si>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</si>
  <si>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</si>
  <si>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</si>
  <si>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</si>
  <si>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</si>
  <si>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</si>
  <si>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</si>
  <si>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</si>
  <si>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</si>
  <si>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</si>
  <si>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</si>
  <si>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</si>
  <si>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</si>
  <si>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</si>
  <si>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</si>
  <si>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</si>
  <si>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</si>
  <si>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</si>
  <si>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</si>
  <si>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</si>
  <si>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</si>
  <si>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</si>
  <si>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</si>
  <si>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</si>
  <si>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</si>
  <si>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</si>
  <si>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</si>
  <si>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</si>
  <si>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</si>
  <si>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</si>
  <si>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</si>
  <si>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</si>
  <si>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</si>
  <si>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</si>
  <si>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</si>
  <si>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</si>
  <si>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</si>
  <si>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</si>
  <si>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</si>
  <si>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</si>
  <si>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</si>
  <si>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</si>
  <si>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</si>
  <si>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</si>
  <si>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</si>
  <si>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</si>
  <si>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</si>
  <si>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</si>
  <si>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</si>
  <si>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</si>
  <si>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</si>
  <si>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</si>
  <si>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</si>
  <si>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</si>
  <si>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</si>
  <si>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</si>
  <si>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</si>
  <si>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</si>
  <si>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</si>
  <si>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</si>
  <si>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</si>
  <si>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</si>
  <si>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</si>
  <si>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</si>
  <si>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</si>
  <si>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</si>
  <si>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</si>
  <si>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</si>
  <si>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</si>
  <si>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</si>
  <si>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</si>
  <si>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</si>
  <si>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</si>
  <si>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</si>
  <si>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</si>
  <si>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</si>
  <si>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</si>
  <si>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</si>
  <si>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</si>
  <si>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</si>
  <si>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</si>
  <si>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</si>
  <si>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</si>
  <si>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</si>
  <si>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</si>
  <si>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</si>
  <si>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</si>
  <si>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</si>
  <si>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</si>
  <si>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</si>
  <si>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</si>
  <si>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</si>
  <si>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</si>
  <si>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</si>
  <si>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</si>
  <si>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</si>
  <si>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</si>
  <si>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</si>
  <si>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</si>
  <si>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</si>
  <si>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</si>
  <si>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</si>
  <si>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</si>
  <si>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</si>
  <si>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</si>
  <si>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</si>
  <si>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</si>
  <si>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</si>
  <si>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</si>
  <si>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</si>
  <si>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</si>
  <si>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</si>
  <si>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</si>
  <si>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</si>
  <si>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</si>
  <si>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</si>
  <si>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</si>
  <si>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</si>
  <si>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</si>
  <si>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</si>
  <si>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</si>
  <si>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</si>
  <si>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</si>
  <si>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</si>
  <si>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</si>
  <si>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</si>
  <si>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</si>
  <si>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</si>
  <si>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</si>
  <si>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</si>
  <si>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</si>
  <si>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</si>
  <si>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</si>
  <si>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</si>
  <si>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</si>
  <si>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</si>
  <si>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</si>
  <si>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</si>
  <si>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</si>
  <si>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</si>
  <si>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</si>
  <si>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</si>
  <si>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</si>
  <si>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</si>
  <si>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</si>
  <si>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</si>
  <si>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</si>
  <si>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</si>
  <si>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</si>
  <si>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</si>
  <si>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</si>
  <si>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</si>
  <si>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</si>
  <si>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</si>
  <si>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</si>
  <si>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</si>
  <si>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</si>
  <si>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</si>
  <si>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</si>
  <si>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</si>
  <si>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</si>
  <si>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</si>
  <si>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</si>
  <si>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</si>
  <si>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</si>
  <si>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</si>
  <si>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</si>
  <si>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</si>
  <si>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</si>
  <si>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</si>
  <si>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</si>
  <si>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</si>
  <si>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</si>
  <si>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</si>
  <si>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</si>
  <si>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</si>
  <si>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</si>
  <si>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</si>
  <si>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</si>
  <si>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</si>
  <si>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</si>
  <si>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</si>
  <si>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</si>
  <si>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</si>
  <si>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</si>
  <si>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</si>
  <si>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</si>
  <si>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</si>
  <si>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</si>
  <si>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</si>
  <si>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</si>
  <si>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</si>
  <si>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</si>
  <si>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</si>
  <si>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</si>
  <si>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</si>
  <si>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</si>
  <si>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</si>
  <si>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</si>
  <si>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</si>
  <si>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</si>
  <si>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</si>
  <si>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</si>
  <si>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</si>
  <si>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</si>
  <si>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</si>
  <si>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</si>
  <si>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</si>
  <si>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</si>
  <si>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</si>
  <si>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</si>
  <si>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</si>
  <si>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</si>
  <si>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</si>
  <si>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</si>
  <si>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</si>
  <si>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</si>
  <si>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</si>
  <si>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</si>
  <si>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</si>
  <si>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</si>
  <si>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</si>
  <si>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</si>
  <si>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</si>
  <si>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</si>
  <si>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</si>
  <si>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</si>
  <si>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</si>
  <si>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</si>
  <si>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</si>
  <si>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</si>
  <si>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</si>
  <si>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</si>
  <si>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</si>
  <si>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</si>
  <si>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</si>
  <si>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</si>
  <si>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</si>
  <si>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</si>
  <si>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</si>
  <si>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</si>
  <si>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</si>
  <si>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</si>
  <si>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</si>
  <si>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</si>
  <si>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</si>
  <si>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</si>
  <si>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</si>
  <si>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</si>
  <si>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</si>
  <si>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</si>
  <si>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</si>
  <si>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</si>
  <si>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</si>
  <si>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</si>
  <si>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</si>
  <si>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</si>
  <si>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</si>
  <si>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</si>
  <si>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</si>
  <si>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</si>
  <si>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</si>
  <si>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</si>
  <si>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</si>
  <si>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</si>
  <si>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</si>
  <si>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</si>
  <si>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</si>
  <si>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</si>
  <si>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</si>
  <si>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</si>
  <si>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</si>
  <si>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</si>
  <si>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</si>
  <si>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</si>
  <si>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</si>
  <si>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</si>
  <si>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</si>
  <si>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</si>
  <si>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</si>
  <si>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</si>
  <si>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</si>
  <si>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</si>
  <si>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</si>
  <si>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</si>
  <si>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</si>
  <si>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</si>
  <si>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</si>
  <si>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</si>
  <si>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</si>
  <si>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</si>
  <si>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</si>
  <si>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</si>
  <si>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</si>
  <si>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</si>
  <si>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</si>
  <si>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</si>
  <si>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</si>
  <si>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</si>
  <si>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</si>
  <si>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</si>
  <si>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</si>
  <si>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</si>
  <si>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</si>
  <si>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</si>
  <si>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</si>
  <si>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</si>
  <si>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</si>
  <si>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</si>
  <si>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</si>
  <si>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</si>
  <si>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</si>
  <si>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</si>
  <si>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</si>
  <si>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</si>
  <si>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</si>
  <si>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</si>
  <si>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</si>
  <si>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</si>
  <si>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</si>
  <si>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</si>
  <si>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</si>
  <si>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</si>
  <si>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</si>
  <si>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</si>
  <si>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</si>
  <si>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</si>
  <si>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</si>
  <si>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</si>
  <si>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</si>
  <si>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</si>
  <si>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</si>
  <si>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</si>
  <si>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</si>
  <si>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</si>
  <si>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</si>
  <si>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</si>
  <si>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</si>
  <si>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</si>
  <si>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</si>
  <si>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</si>
  <si>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</si>
  <si>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</si>
  <si>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</si>
  <si>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</si>
  <si>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</si>
  <si>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</si>
  <si>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</si>
  <si>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</si>
  <si>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</si>
  <si>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</si>
  <si>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</si>
  <si>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</si>
  <si>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</si>
  <si>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</si>
  <si>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</si>
  <si>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</si>
  <si>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</si>
  <si>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</si>
  <si>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</si>
  <si>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</si>
  <si>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</si>
  <si>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</si>
  <si>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</si>
  <si>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</si>
  <si>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</si>
  <si>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</si>
  <si>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</si>
  <si>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</si>
  <si>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</si>
  <si>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</si>
  <si>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</si>
  <si>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</si>
  <si>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</si>
  <si>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</si>
  <si>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</si>
  <si>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</si>
  <si>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</si>
  <si>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</si>
  <si>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</si>
  <si>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</si>
  <si>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</si>
  <si>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</si>
  <si>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</si>
  <si>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</si>
  <si>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</si>
  <si>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</si>
  <si>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</si>
  <si>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</si>
  <si>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</si>
  <si>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</si>
  <si>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</si>
  <si>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</si>
  <si>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</si>
  <si>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</si>
  <si>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</si>
  <si>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</si>
  <si>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</si>
  <si>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</si>
  <si>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</si>
  <si>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</si>
  <si>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</si>
  <si>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</si>
  <si>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</si>
  <si>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</si>
  <si>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</si>
  <si>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</si>
  <si>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</si>
  <si>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</si>
  <si>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</si>
  <si>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</si>
  <si>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</si>
  <si>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</si>
  <si>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</si>
  <si>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</si>
  <si>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</si>
  <si>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</si>
  <si>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</si>
  <si>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</si>
  <si>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</si>
  <si>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</si>
  <si>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</si>
  <si>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</si>
  <si>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</si>
  <si>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</si>
  <si>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</si>
  <si>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</si>
  <si>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</si>
  <si>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</si>
  <si>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</si>
  <si>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</si>
  <si>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</si>
  <si>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</si>
  <si>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</si>
  <si>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</si>
  <si>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</si>
  <si>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</si>
  <si>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</si>
  <si>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</si>
  <si>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</si>
  <si>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</si>
  <si>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</si>
  <si>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</si>
  <si>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</si>
  <si>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</si>
  <si>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</si>
  <si>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</si>
  <si>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</si>
  <si>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</si>
  <si>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</si>
  <si>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</si>
  <si>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</si>
  <si>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</si>
  <si>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</si>
  <si>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</si>
  <si>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</si>
  <si>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</si>
  <si>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</si>
  <si>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</si>
  <si>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</si>
  <si>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</si>
  <si>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</si>
  <si>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</si>
  <si>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</si>
  <si>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</si>
  <si>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</si>
  <si>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</si>
  <si>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</si>
  <si>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</si>
  <si>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</si>
  <si>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</si>
  <si>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</si>
  <si>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</si>
  <si>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</si>
  <si>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</si>
  <si>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</si>
  <si>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</si>
  <si>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</si>
  <si>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</si>
  <si>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</si>
  <si>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</si>
  <si>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</si>
  <si>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</si>
  <si>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</si>
  <si>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</si>
  <si>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</si>
  <si>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</si>
  <si>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</si>
  <si>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</si>
  <si>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</si>
  <si>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</si>
  <si>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</si>
  <si>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</si>
  <si>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</si>
  <si>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</si>
  <si>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</si>
  <si>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</si>
  <si>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</si>
  <si>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</si>
  <si>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</si>
  <si>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</si>
  <si>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</si>
  <si>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</si>
  <si>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</si>
  <si>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</si>
  <si>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</si>
  <si>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</si>
  <si>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</si>
  <si>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</si>
  <si>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</si>
  <si>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</si>
  <si>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</si>
  <si>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</si>
  <si>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</si>
  <si>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</si>
  <si>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</si>
  <si>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</si>
  <si>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</si>
  <si>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</si>
  <si>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</si>
  <si>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</si>
  <si>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</si>
  <si>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</si>
  <si>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</si>
  <si>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</si>
  <si>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</si>
  <si>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</si>
  <si>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</si>
  <si>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</si>
  <si>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</si>
  <si>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</si>
  <si>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</si>
  <si>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</si>
  <si>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</si>
  <si>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</si>
  <si>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</si>
  <si>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</si>
  <si>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</si>
  <si>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</si>
  <si>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</si>
  <si>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</si>
  <si>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</si>
  <si>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</si>
  <si>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</si>
  <si>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</si>
  <si>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</si>
  <si>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</si>
  <si>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</si>
  <si>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</si>
  <si>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</si>
  <si>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</si>
  <si>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</si>
  <si>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</si>
  <si>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</si>
  <si>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</si>
  <si>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</si>
  <si>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</si>
  <si>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</si>
  <si>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</si>
  <si>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</si>
  <si>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</si>
  <si>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</si>
  <si>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</si>
  <si>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</si>
  <si>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</si>
  <si>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</si>
  <si>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</si>
  <si>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</si>
  <si>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</si>
  <si>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</si>
  <si>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</si>
  <si>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</si>
  <si>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</si>
  <si>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</si>
  <si>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</si>
  <si>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</si>
  <si>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</si>
  <si>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</si>
  <si>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</si>
  <si>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</si>
  <si>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</si>
  <si>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</si>
  <si>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</si>
  <si>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</si>
  <si>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</si>
  <si>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</si>
  <si>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</si>
  <si>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</si>
  <si>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</si>
  <si>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</si>
  <si>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</si>
  <si>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</si>
  <si>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</si>
  <si>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</si>
  <si>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</si>
  <si>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</si>
  <si>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</si>
  <si>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</si>
  <si>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</si>
  <si>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</si>
  <si>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</si>
  <si>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</si>
  <si>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</si>
  <si>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</si>
  <si>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</si>
  <si>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</si>
  <si>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</si>
  <si>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</si>
  <si>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</si>
  <si>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</si>
  <si>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</si>
  <si>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</si>
  <si>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</si>
  <si>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</si>
  <si>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</si>
  <si>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</si>
  <si>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</si>
  <si>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</si>
  <si>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</si>
  <si>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</si>
  <si>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</si>
  <si>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</si>
  <si>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</si>
  <si>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</si>
  <si>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</si>
  <si>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</si>
  <si>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</si>
  <si>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</si>
  <si>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</si>
  <si>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</si>
  <si>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</si>
  <si>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</si>
  <si>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</si>
  <si>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</si>
  <si>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</si>
  <si>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</si>
  <si>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</si>
  <si>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</si>
  <si>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</si>
  <si>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</si>
  <si>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</si>
  <si>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</si>
  <si>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</si>
  <si>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</si>
  <si>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</si>
  <si>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</si>
  <si>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</si>
  <si>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</si>
  <si>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</si>
  <si>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</si>
  <si>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</si>
  <si>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</si>
  <si>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</si>
  <si>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</si>
  <si>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</si>
  <si>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</si>
  <si>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</si>
  <si>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</si>
  <si>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</si>
  <si>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</si>
  <si>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</si>
  <si>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</si>
  <si>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</si>
  <si>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</si>
  <si>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</si>
  <si>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</si>
  <si>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</si>
  <si>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</si>
  <si>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</si>
  <si>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</si>
  <si>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</si>
  <si>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</si>
  <si>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</si>
  <si>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</si>
  <si>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</si>
  <si>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</si>
  <si>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</si>
  <si>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</si>
  <si>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</si>
  <si>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</si>
  <si>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</si>
  <si>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</si>
  <si>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</si>
  <si>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</si>
  <si>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</si>
  <si>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</si>
  <si>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</si>
  <si>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</si>
  <si>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</si>
  <si>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</si>
  <si>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</si>
  <si>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</si>
  <si>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</si>
  <si>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</si>
  <si>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</si>
  <si>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</si>
  <si>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</si>
  <si>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</si>
  <si>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</si>
  <si>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</si>
  <si>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</si>
  <si>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</si>
  <si>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</si>
  <si>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</si>
  <si>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</si>
  <si>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</si>
  <si>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</si>
  <si>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</si>
  <si>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</si>
  <si>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</si>
  <si>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</si>
  <si>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</si>
  <si>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</si>
  <si>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</si>
  <si>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</si>
  <si>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</si>
  <si>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</si>
  <si>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</si>
  <si>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</si>
  <si>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</si>
  <si>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</si>
  <si>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</si>
  <si>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</si>
  <si>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</si>
  <si>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</si>
  <si>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</si>
  <si>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</si>
  <si>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</si>
  <si>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</si>
  <si>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</si>
  <si>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</si>
  <si>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</si>
  <si>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</si>
  <si>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</si>
  <si>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</si>
  <si>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</si>
  <si>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</si>
  <si>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</si>
  <si>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</si>
  <si>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</si>
  <si>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</si>
  <si>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</si>
  <si>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</si>
  <si>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</si>
  <si>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</si>
  <si>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</si>
  <si>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</si>
  <si>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</si>
  <si>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</si>
  <si>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</si>
  <si>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</si>
  <si>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</si>
  <si>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</si>
  <si>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</si>
  <si>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</si>
  <si>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</si>
  <si>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</si>
  <si>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</si>
  <si>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</si>
  <si>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</si>
  <si>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</si>
  <si>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</si>
  <si>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</si>
  <si>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</si>
  <si>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</si>
  <si>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</si>
  <si>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</si>
  <si>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</si>
  <si>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</si>
  <si>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</si>
  <si>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</si>
  <si>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</si>
  <si>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</si>
  <si>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</si>
  <si>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</si>
  <si>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</si>
  <si>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</si>
  <si>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</si>
  <si>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</si>
  <si>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</si>
  <si>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</si>
  <si>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</si>
  <si>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</si>
  <si>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</si>
  <si>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</si>
  <si>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</si>
  <si>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</si>
  <si>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</si>
  <si>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</si>
  <si>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</si>
  <si>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</si>
  <si>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</si>
  <si>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</si>
  <si>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</si>
  <si>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</si>
  <si>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</si>
  <si>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</si>
  <si>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</si>
  <si>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</si>
  <si>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</si>
  <si>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</si>
  <si>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</si>
  <si>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</si>
  <si>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</si>
  <si>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</si>
  <si>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</si>
  <si>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</si>
  <si>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</si>
  <si>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</si>
  <si>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</si>
  <si>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</si>
  <si>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</si>
  <si>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</si>
  <si>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</si>
  <si>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</si>
  <si>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</si>
  <si>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</si>
  <si>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</si>
  <si>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</si>
  <si>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</si>
  <si>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</si>
  <si>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</si>
  <si>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</si>
  <si>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</si>
  <si>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</si>
  <si>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</si>
  <si>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</si>
  <si>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</si>
  <si>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</si>
  <si>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</si>
  <si>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</si>
  <si>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</si>
  <si>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</si>
  <si>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</si>
  <si>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</si>
  <si>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</si>
  <si>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</si>
  <si>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</si>
  <si>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</si>
  <si>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</si>
  <si>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</si>
  <si>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</si>
  <si>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</si>
  <si>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</si>
  <si>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</si>
  <si>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</si>
  <si>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</si>
  <si>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</si>
  <si>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</si>
  <si>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</si>
  <si>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</si>
  <si>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</si>
  <si>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</si>
  <si>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</si>
  <si>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</si>
  <si>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</si>
  <si>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</si>
  <si>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</si>
  <si>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</si>
  <si>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</si>
  <si>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</si>
  <si>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</si>
  <si>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</si>
  <si>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</si>
  <si>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</si>
  <si>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</si>
  <si>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</si>
  <si>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</si>
  <si>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</si>
  <si>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</si>
  <si>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</si>
  <si>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</si>
  <si>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</si>
  <si>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</si>
  <si>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</si>
  <si>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</si>
  <si>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</si>
  <si>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</si>
  <si>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</si>
  <si>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</si>
  <si>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</si>
  <si>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</si>
  <si>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</si>
  <si>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</si>
  <si>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</si>
  <si>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</si>
  <si>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</si>
  <si>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</si>
  <si>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</si>
  <si>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</si>
  <si>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</si>
  <si>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</si>
  <si>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</si>
  <si>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</si>
  <si>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</si>
  <si>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</si>
  <si>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</si>
  <si>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</si>
  <si>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</si>
  <si>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</si>
  <si>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</si>
  <si>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</si>
  <si>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</si>
  <si>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</si>
  <si>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</si>
  <si>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</si>
  <si>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</si>
  <si>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</si>
  <si>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</si>
  <si>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</si>
  <si>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</si>
  <si>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</si>
  <si>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</si>
  <si>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</si>
  <si>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</si>
  <si>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</si>
  <si>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</si>
  <si>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</si>
  <si>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</si>
  <si>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</si>
  <si>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</si>
  <si>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</si>
  <si>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</si>
  <si>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</si>
  <si>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</si>
  <si>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</si>
  <si>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</si>
  <si>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</si>
  <si>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</si>
  <si>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</si>
  <si>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</si>
  <si>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</si>
  <si>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</si>
  <si>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</si>
  <si>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</si>
  <si>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</si>
  <si>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</si>
  <si>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</si>
  <si>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</si>
  <si>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</si>
  <si>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</si>
  <si>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</si>
  <si>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</si>
  <si>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</si>
  <si>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</si>
  <si>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</si>
  <si>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</si>
  <si>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</si>
  <si>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</si>
  <si>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</si>
  <si>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</si>
  <si>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</si>
  <si>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</si>
  <si>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</si>
  <si>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</si>
  <si>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</si>
  <si>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</si>
  <si>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</si>
  <si>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</si>
  <si>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</si>
  <si>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</si>
  <si>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</si>
  <si>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</si>
  <si>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</si>
  <si>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</si>
  <si>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</si>
  <si>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</si>
  <si>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</si>
  <si>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</si>
  <si>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</si>
  <si>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</si>
  <si>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</si>
  <si>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</si>
  <si>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</si>
  <si>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</si>
  <si>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</si>
  <si>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</si>
  <si>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</si>
  <si>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</si>
  <si>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</si>
  <si>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</si>
  <si>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</si>
  <si>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</si>
  <si>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</si>
  <si>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</si>
  <si>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</si>
  <si>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</si>
  <si>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</si>
  <si>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</si>
  <si>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</si>
  <si>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</si>
  <si>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</si>
  <si>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</si>
  <si>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</si>
  <si>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</si>
  <si>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</si>
  <si>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</si>
  <si>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</si>
  <si>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</si>
  <si>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</si>
  <si>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</si>
  <si>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</si>
  <si>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</si>
  <si>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</si>
  <si>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</si>
  <si>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</si>
  <si>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</si>
  <si>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</si>
  <si>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</si>
  <si>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</si>
  <si>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</si>
  <si>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</si>
  <si>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</si>
  <si>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</si>
  <si>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</si>
  <si>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</si>
  <si>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</si>
  <si>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</si>
  <si>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</si>
  <si>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</si>
  <si>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</si>
  <si>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</si>
  <si>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</si>
  <si>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</si>
  <si>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</si>
  <si>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</si>
  <si>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</si>
  <si>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</si>
  <si>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</si>
  <si>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</si>
  <si>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</si>
  <si>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</si>
  <si>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</si>
  <si>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</si>
  <si>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</si>
  <si>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</si>
  <si>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</si>
  <si>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</si>
  <si>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</si>
  <si>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</si>
  <si>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</si>
  <si>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</si>
  <si>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</si>
  <si>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</si>
  <si>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</si>
  <si>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</si>
  <si>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</si>
  <si>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</si>
  <si>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</si>
  <si>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</si>
  <si>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</si>
  <si>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</si>
  <si>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</si>
  <si>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</si>
  <si>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</si>
  <si>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</si>
  <si>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</si>
  <si>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</si>
  <si>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</si>
  <si>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</si>
  <si>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</si>
  <si>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</si>
  <si>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</si>
  <si>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</si>
  <si>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</si>
  <si>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</si>
  <si>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</si>
  <si>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</si>
  <si>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</si>
  <si>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</si>
  <si>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</si>
  <si>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</si>
  <si>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</si>
  <si>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</si>
  <si>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</si>
  <si>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</si>
  <si>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</si>
  <si>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</si>
  <si>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</si>
  <si>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</si>
  <si>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</si>
  <si>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</si>
  <si>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</si>
  <si>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</si>
  <si>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</si>
  <si>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</si>
  <si>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</si>
  <si>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</si>
  <si>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</si>
  <si>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</si>
  <si>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</si>
  <si>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</si>
  <si>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</si>
  <si>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</si>
  <si>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</si>
  <si>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</si>
  <si>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</si>
  <si>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</si>
  <si>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</si>
  <si>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</si>
  <si>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</si>
  <si>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</si>
  <si>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</si>
  <si>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</si>
  <si>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</si>
  <si>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</si>
  <si>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</si>
  <si>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</si>
  <si>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</si>
  <si>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</si>
  <si>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</si>
  <si>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</si>
  <si>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</si>
  <si>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</si>
  <si>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</si>
  <si>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</si>
  <si>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</si>
  <si>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</si>
  <si>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</si>
  <si>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</si>
  <si>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</si>
  <si>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</si>
  <si>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</si>
  <si>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</si>
  <si>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</si>
  <si>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</si>
  <si>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</si>
  <si>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</si>
  <si>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</si>
  <si>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</si>
  <si>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</si>
  <si>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</si>
  <si>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</si>
  <si>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</si>
  <si>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</si>
  <si>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</si>
  <si>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</si>
  <si>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</si>
  <si>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</si>
  <si>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</si>
  <si>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</si>
  <si>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</si>
  <si>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</si>
  <si>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</si>
  <si>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</si>
  <si>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</si>
  <si>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</si>
  <si>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</si>
  <si>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</si>
  <si>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</si>
  <si>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</si>
  <si>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</si>
  <si>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</si>
  <si>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</si>
  <si>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</si>
  <si>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</si>
  <si>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</si>
  <si>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</si>
  <si>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</si>
  <si>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</si>
  <si>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</si>
  <si>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</si>
  <si>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</si>
  <si>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</si>
  <si>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</si>
  <si>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</si>
  <si>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</si>
  <si>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</si>
  <si>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</si>
  <si>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</si>
  <si>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</si>
  <si>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</si>
  <si>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</si>
  <si>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</si>
  <si>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</si>
  <si>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</si>
  <si>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</si>
  <si>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</si>
  <si>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</si>
  <si>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</si>
  <si>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</si>
  <si>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</si>
  <si>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</si>
  <si>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</si>
  <si>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</si>
  <si>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</si>
  <si>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</si>
  <si>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</si>
  <si>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</si>
  <si>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</si>
  <si>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</si>
  <si>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</si>
  <si>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</si>
  <si>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</si>
  <si>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</si>
  <si>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</si>
  <si>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</si>
  <si>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</si>
  <si>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</si>
  <si>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</si>
  <si>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</si>
  <si>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</si>
  <si>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</si>
  <si>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</si>
  <si>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</si>
  <si>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</si>
  <si>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</si>
  <si>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</si>
  <si>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</si>
  <si>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</si>
  <si>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</si>
  <si>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</si>
  <si>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</si>
  <si>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</si>
  <si>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</si>
  <si>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</si>
  <si>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</si>
  <si>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</si>
  <si>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</si>
  <si>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</si>
  <si>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</si>
  <si>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</si>
  <si>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</si>
  <si>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</si>
  <si>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</si>
  <si>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</si>
  <si>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</si>
  <si>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</si>
  <si>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</si>
  <si>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</si>
  <si>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</si>
  <si>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</si>
  <si>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</si>
  <si>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</si>
  <si>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</si>
  <si>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</si>
  <si>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</si>
  <si>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</si>
  <si>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</si>
  <si>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</si>
  <si>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</si>
  <si>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</si>
  <si>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</si>
  <si>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</si>
  <si>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</si>
  <si>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</si>
  <si>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</si>
  <si>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</si>
  <si>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</si>
  <si>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</si>
  <si>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</si>
  <si>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</si>
  <si>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</si>
  <si>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</si>
  <si>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</si>
  <si>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</si>
  <si>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</si>
  <si>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</si>
  <si>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</si>
  <si>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</si>
  <si>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</si>
  <si>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</si>
  <si>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</si>
  <si>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</si>
  <si>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</si>
  <si>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</si>
  <si>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</si>
  <si>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</si>
  <si>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</si>
  <si>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</si>
  <si>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</si>
  <si>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</si>
  <si>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</si>
  <si>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</si>
  <si>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</si>
  <si>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</si>
  <si>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</si>
  <si>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</si>
  <si>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</si>
  <si>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</si>
  <si>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</si>
  <si>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</si>
  <si>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</si>
  <si>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</si>
  <si>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</si>
  <si>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</si>
  <si>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</si>
  <si>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</si>
  <si>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</si>
  <si>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</si>
  <si>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</si>
  <si>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</si>
  <si>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</si>
  <si>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</si>
  <si>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</si>
  <si>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</si>
  <si>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</si>
  <si>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</si>
  <si>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</si>
  <si>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</si>
  <si>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</si>
  <si>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</si>
  <si>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</si>
  <si>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</si>
  <si>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</si>
  <si>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</si>
  <si>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</si>
  <si>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</si>
  <si>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</si>
  <si>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</si>
  <si>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</si>
  <si>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</si>
  <si>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</si>
  <si>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</si>
  <si>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</si>
  <si>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</si>
  <si>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</si>
  <si>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</si>
  <si>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</si>
  <si>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</si>
  <si>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</si>
  <si>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</si>
  <si>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</si>
  <si>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</si>
  <si>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</si>
  <si>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</si>
  <si>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</si>
  <si>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</si>
  <si>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</si>
  <si>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</si>
  <si>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</si>
  <si>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</si>
  <si>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</si>
  <si>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</si>
  <si>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</si>
  <si>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</si>
  <si>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</si>
  <si>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</si>
  <si>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</si>
  <si>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</si>
  <si>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</si>
  <si>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</si>
  <si>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</si>
  <si>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</si>
  <si>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</si>
  <si>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</si>
  <si>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</si>
  <si>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</si>
  <si>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</si>
  <si>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</si>
  <si>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</si>
  <si>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</si>
  <si>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</si>
  <si>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</si>
  <si>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</si>
  <si>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</si>
  <si>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</si>
  <si>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</si>
  <si>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</si>
  <si>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</si>
  <si>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</si>
  <si>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</si>
  <si>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</si>
  <si>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</si>
  <si>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</si>
  <si>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</si>
  <si>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</si>
  <si>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</si>
  <si>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</si>
  <si>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</si>
  <si>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</si>
  <si>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</si>
  <si>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</si>
  <si>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</si>
  <si>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</si>
  <si>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</si>
  <si>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</si>
  <si>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</si>
  <si>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</si>
  <si>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</si>
  <si>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</si>
  <si>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</si>
  <si>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</si>
  <si>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</si>
  <si>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</si>
  <si>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</si>
  <si>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</si>
  <si>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</si>
  <si>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</si>
  <si>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</si>
  <si>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</si>
  <si>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</si>
  <si>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</si>
  <si>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</si>
  <si>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</si>
  <si>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</si>
  <si>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</si>
  <si>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</si>
  <si>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</si>
  <si>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</si>
  <si>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</si>
  <si>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</si>
  <si>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</si>
  <si>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</si>
  <si>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</si>
  <si>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</si>
  <si>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</si>
  <si>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</si>
  <si>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</si>
  <si>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</si>
  <si>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</si>
  <si>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</si>
  <si>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</si>
  <si>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</si>
  <si>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</si>
  <si>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</si>
  <si>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</si>
  <si>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</si>
  <si>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</si>
  <si>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</si>
  <si>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</si>
  <si>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</si>
  <si>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</si>
  <si>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</si>
  <si>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</si>
  <si>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</si>
  <si>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</si>
  <si>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</si>
  <si>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</si>
  <si>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</si>
  <si>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</si>
  <si>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</si>
  <si>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</si>
  <si>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</si>
  <si>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</si>
  <si>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</si>
  <si>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</si>
  <si>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</si>
  <si>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</si>
  <si>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</si>
  <si>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</si>
  <si>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</si>
  <si>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</si>
  <si>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</si>
  <si>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</si>
  <si>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</si>
  <si>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</si>
  <si>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</si>
  <si>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</si>
  <si>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</si>
  <si>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</si>
  <si>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</si>
  <si>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</si>
  <si>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</si>
  <si>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</si>
  <si>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</si>
  <si>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</si>
  <si>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</si>
  <si>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</si>
  <si>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</si>
  <si>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</si>
  <si>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</si>
  <si>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</si>
  <si>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</si>
  <si>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</si>
  <si>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</si>
  <si>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</si>
  <si>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</si>
  <si>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</si>
  <si>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</si>
  <si>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</si>
  <si>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</si>
  <si>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</si>
  <si>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</si>
  <si>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</si>
  <si>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</si>
  <si>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</si>
  <si>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</si>
  <si>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</si>
  <si>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</si>
  <si>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</si>
  <si>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</si>
  <si>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</si>
  <si>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</si>
  <si>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</si>
  <si>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</si>
  <si>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</si>
  <si>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</si>
  <si>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</si>
  <si>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</si>
  <si>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</si>
  <si>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</si>
  <si>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</si>
  <si>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</si>
  <si>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</si>
  <si>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</si>
  <si>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</si>
  <si>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</si>
  <si>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</si>
  <si>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</si>
  <si>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</si>
  <si>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</si>
  <si>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</si>
  <si>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</si>
  <si>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</si>
  <si>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</si>
  <si>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</si>
  <si>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</si>
  <si>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</si>
  <si>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</si>
  <si>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</si>
  <si>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</si>
  <si>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</si>
  <si>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</si>
  <si>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</si>
  <si>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</si>
  <si>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</si>
  <si>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</si>
  <si>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</si>
  <si>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</si>
  <si>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</si>
  <si>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</si>
  <si>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</si>
  <si>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</si>
  <si>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</si>
  <si>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</si>
  <si>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</si>
  <si>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</si>
  <si>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</si>
  <si>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</si>
  <si>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</si>
  <si>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</si>
  <si>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</si>
  <si>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</si>
  <si>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</si>
  <si>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</si>
  <si>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</si>
  <si>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</si>
  <si>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</si>
  <si>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</si>
  <si>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</si>
  <si>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</si>
  <si>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</si>
  <si>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</si>
  <si>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</si>
  <si>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</si>
  <si>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</si>
  <si>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</si>
  <si>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</si>
  <si>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</si>
  <si>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</si>
  <si>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</si>
  <si>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</si>
  <si>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</si>
  <si>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</si>
  <si>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</si>
  <si>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</si>
  <si>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</si>
  <si>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</si>
  <si>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</si>
  <si>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</si>
  <si>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</si>
  <si>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</si>
  <si>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</si>
  <si>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</si>
  <si>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</si>
  <si>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</si>
  <si>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</si>
  <si>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</si>
  <si>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</si>
  <si>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</si>
  <si>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</si>
  <si>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</si>
  <si>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</si>
  <si>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</si>
  <si>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</si>
  <si>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</si>
  <si>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</si>
  <si>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</si>
  <si>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</si>
  <si>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</si>
  <si>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</si>
  <si>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</si>
  <si>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</si>
  <si>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</si>
  <si>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</si>
  <si>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</si>
  <si>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</si>
  <si>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</si>
  <si>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</si>
  <si>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</si>
  <si>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</si>
  <si>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</si>
  <si>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</si>
  <si>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</si>
  <si>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</si>
  <si>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</si>
  <si>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</si>
  <si>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</si>
  <si>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</si>
  <si>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</si>
  <si>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</si>
  <si>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</si>
  <si>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</si>
  <si>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</si>
  <si>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</si>
  <si>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</si>
  <si>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</si>
  <si>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</si>
  <si>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</si>
  <si>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</si>
  <si>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</si>
  <si>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</si>
  <si>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</si>
  <si>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</si>
  <si>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</si>
  <si>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</si>
  <si>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</si>
  <si>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</si>
  <si>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</si>
  <si>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</si>
  <si>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</si>
  <si>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</si>
  <si>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</si>
  <si>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</si>
  <si>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</si>
  <si>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</si>
  <si>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</si>
  <si>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</si>
  <si>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</si>
  <si>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</si>
  <si>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</si>
  <si>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</si>
  <si>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</si>
  <si>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</si>
  <si>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</si>
  <si>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</si>
  <si>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</si>
  <si>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</si>
  <si>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</si>
  <si>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</si>
  <si>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</si>
  <si>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</si>
  <si>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</si>
  <si>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</si>
  <si>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</si>
  <si>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</si>
  <si>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</si>
  <si>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</si>
  <si>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</si>
  <si>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</si>
  <si>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</si>
  <si>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</si>
  <si>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</si>
  <si>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</si>
  <si>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</si>
  <si>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</si>
  <si>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</si>
  <si>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</si>
  <si>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</si>
  <si>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</si>
  <si>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</si>
  <si>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</si>
  <si>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</si>
  <si>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</si>
  <si>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</si>
  <si>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</si>
  <si>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</si>
  <si>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</si>
  <si>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</si>
  <si>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</si>
  <si>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</si>
  <si>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</si>
  <si>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</si>
  <si>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</si>
  <si>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</si>
  <si>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</si>
  <si>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</si>
  <si>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</si>
  <si>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</si>
  <si>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</si>
  <si>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</si>
  <si>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</si>
  <si>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</si>
  <si>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</si>
  <si>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</si>
  <si>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</si>
  <si>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</si>
  <si>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</si>
  <si>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</si>
  <si>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</si>
  <si>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</si>
  <si>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</si>
  <si>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</si>
  <si>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</si>
  <si>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</si>
  <si>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</si>
  <si>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</si>
  <si>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</si>
  <si>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</si>
  <si>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</si>
  <si>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</si>
  <si>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</si>
  <si>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</si>
  <si>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</si>
  <si>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</si>
  <si>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</si>
  <si>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</si>
  <si>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</si>
  <si>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</si>
  <si>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</si>
  <si>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</si>
  <si>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</si>
  <si>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</si>
  <si>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</si>
  <si>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</si>
  <si>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</si>
  <si>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</si>
  <si>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</si>
  <si>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</si>
  <si>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</si>
  <si>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</si>
  <si>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</si>
  <si>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</si>
  <si>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</si>
  <si>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</si>
  <si>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</si>
  <si>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</si>
  <si>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</si>
  <si>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</si>
  <si>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</si>
  <si>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</si>
  <si>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</si>
  <si>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</si>
  <si>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</si>
  <si>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</si>
  <si>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</si>
  <si>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</si>
  <si>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</si>
  <si>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</si>
  <si>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</si>
  <si>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</si>
  <si>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</si>
  <si>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</si>
  <si>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</si>
  <si>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</si>
  <si>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</si>
  <si>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</si>
  <si>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</si>
  <si>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</si>
  <si>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</si>
  <si>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</si>
  <si>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</si>
  <si>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</si>
  <si>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</si>
  <si>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</si>
  <si>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</si>
  <si>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</si>
  <si>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</si>
  <si>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</si>
  <si>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</si>
  <si>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</si>
  <si>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</si>
  <si>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</si>
  <si>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</si>
  <si>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</si>
  <si>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</si>
  <si>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</si>
  <si>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</si>
  <si>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</si>
  <si>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</si>
  <si>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</si>
  <si>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</si>
  <si>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</si>
  <si>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</si>
  <si>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</si>
  <si>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</si>
  <si>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</si>
  <si>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</si>
  <si>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</si>
  <si>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</si>
  <si>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</si>
  <si>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</si>
  <si>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</si>
  <si>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</si>
  <si>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</si>
  <si>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</si>
  <si>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</si>
  <si>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</si>
  <si>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</si>
  <si>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</si>
  <si>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</si>
  <si>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</si>
  <si>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</si>
  <si>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</si>
  <si>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</si>
  <si>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</si>
  <si>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</si>
  <si>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</si>
  <si>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</si>
  <si>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</si>
  <si>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</si>
  <si>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</si>
  <si>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</si>
  <si>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</si>
  <si>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</si>
  <si>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</si>
  <si>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</si>
  <si>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</si>
  <si>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</si>
  <si>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</si>
  <si>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</si>
  <si>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</si>
  <si>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</si>
  <si>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</si>
  <si>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</si>
  <si>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</si>
  <si>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</si>
  <si>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</si>
  <si>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</si>
  <si>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</si>
  <si>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</si>
  <si>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</si>
  <si>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</si>
  <si>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</si>
  <si>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</si>
  <si>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</si>
  <si>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</si>
  <si>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</si>
  <si>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</si>
  <si>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</si>
  <si>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</si>
  <si>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</si>
  <si>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</si>
  <si>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</si>
  <si>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</si>
  <si>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</si>
  <si>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</si>
  <si>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</si>
  <si>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</si>
  <si>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</si>
  <si>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</si>
  <si>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</si>
  <si>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</si>
  <si>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</si>
  <si>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</si>
  <si>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</si>
  <si>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</si>
  <si>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</si>
  <si>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</si>
  <si>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</si>
  <si>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</si>
  <si>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</si>
  <si>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</si>
  <si>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</si>
  <si>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</si>
  <si>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</si>
  <si>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</si>
  <si>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</si>
  <si>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</si>
  <si>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</si>
  <si>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</si>
  <si>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</si>
  <si>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</si>
  <si>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</si>
  <si>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</si>
  <si>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</si>
  <si>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</si>
  <si>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</si>
  <si>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</si>
  <si>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</si>
  <si>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</si>
  <si>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</si>
  <si>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</si>
  <si>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</si>
  <si>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</si>
  <si>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</si>
  <si>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</si>
  <si>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</si>
  <si>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</si>
  <si>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</si>
  <si>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</si>
  <si>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</si>
  <si>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</si>
  <si>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</si>
  <si>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</si>
  <si>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</si>
  <si>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</si>
  <si>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</si>
  <si>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</si>
  <si>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</si>
  <si>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</si>
  <si>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</si>
  <si>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</si>
  <si>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</si>
  <si>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</si>
  <si>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</si>
  <si>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</si>
  <si>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</si>
  <si>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</si>
  <si>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</si>
  <si>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</si>
  <si>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</si>
  <si>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</si>
  <si>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</si>
  <si>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</si>
  <si>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</si>
  <si>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</si>
  <si>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</si>
  <si>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</si>
  <si>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</si>
  <si>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</si>
  <si>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</si>
  <si>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</si>
  <si>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</si>
  <si>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</si>
  <si>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</si>
  <si>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</si>
  <si>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</si>
  <si>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</si>
  <si>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</si>
  <si>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</si>
  <si>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</si>
  <si>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</si>
  <si>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</si>
  <si>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</si>
  <si>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</si>
  <si>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</si>
  <si>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</si>
  <si>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</si>
  <si>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</si>
  <si>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</si>
  <si>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</si>
  <si>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</si>
  <si>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</si>
  <si>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</si>
  <si>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</si>
  <si>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</si>
  <si>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</si>
  <si>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</si>
  <si>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</si>
  <si>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</si>
  <si>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</si>
  <si>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</si>
  <si>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</si>
  <si>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</si>
  <si>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</si>
  <si>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</si>
  <si>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</si>
  <si>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</si>
  <si>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</si>
  <si>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</si>
  <si>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</si>
  <si>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</si>
  <si>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</si>
  <si>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</si>
  <si>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</si>
  <si>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</si>
  <si>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</si>
  <si>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</si>
  <si>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</si>
  <si>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</si>
  <si>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</si>
  <si>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</si>
  <si>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</si>
  <si>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</si>
  <si>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</si>
  <si>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</si>
  <si>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</si>
  <si>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</si>
  <si>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</si>
  <si>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</si>
  <si>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</si>
  <si>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</si>
  <si>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</si>
  <si>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</si>
  <si>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</si>
  <si>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</si>
  <si>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</si>
  <si>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</si>
  <si>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</si>
  <si>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</si>
  <si>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</si>
  <si>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</si>
  <si>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</si>
  <si>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</si>
  <si>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</si>
  <si>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</si>
  <si>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</si>
  <si>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</si>
  <si>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</si>
  <si>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</si>
  <si>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</si>
  <si>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</si>
  <si>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</si>
  <si>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</si>
  <si>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</si>
  <si>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</si>
  <si>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</si>
  <si>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</si>
  <si>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</si>
  <si>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</si>
  <si>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</si>
  <si>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</si>
  <si>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</si>
  <si>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</si>
  <si>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</si>
  <si>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</si>
  <si>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</si>
  <si>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</si>
  <si>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</si>
  <si>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</si>
  <si>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</si>
  <si>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</si>
  <si>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</si>
  <si>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</si>
  <si>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</si>
  <si>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</si>
  <si>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</si>
  <si>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</si>
  <si>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</si>
  <si>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</si>
  <si>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</si>
  <si>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</si>
  <si>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</si>
  <si>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</si>
  <si>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</si>
  <si>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</si>
  <si>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</si>
  <si>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</si>
  <si>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</si>
  <si>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</si>
  <si>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</si>
  <si>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</si>
  <si>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</si>
  <si>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</si>
  <si>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</si>
  <si>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</si>
  <si>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</si>
  <si>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</si>
  <si>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</si>
  <si>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</si>
  <si>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</si>
  <si>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</si>
  <si>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</si>
  <si>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</si>
  <si>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</si>
  <si>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</si>
  <si>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</si>
  <si>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</si>
  <si>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</si>
  <si>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</si>
  <si>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</si>
  <si>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</si>
  <si>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</si>
  <si>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</si>
  <si>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</si>
  <si>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</si>
  <si>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</si>
  <si>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</si>
  <si>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</si>
  <si>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</si>
  <si>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</si>
  <si>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</si>
  <si>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</si>
  <si>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</si>
  <si>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</si>
  <si>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</si>
  <si>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</si>
  <si>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</si>
  <si>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</si>
  <si>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</si>
  <si>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</si>
  <si>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</si>
  <si>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</si>
  <si>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</si>
  <si>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</si>
  <si>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</si>
  <si>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</si>
  <si>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</si>
  <si>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</si>
  <si>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</si>
  <si>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</si>
  <si>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</si>
  <si>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</si>
  <si>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</si>
  <si>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</si>
  <si>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</si>
  <si>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</si>
  <si>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</si>
  <si>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</si>
  <si>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</si>
  <si>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</si>
  <si>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</si>
  <si>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</si>
  <si>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</si>
  <si>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</si>
  <si>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</si>
  <si>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</si>
  <si>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</si>
  <si>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</si>
  <si>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</si>
  <si>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</si>
  <si>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</si>
  <si>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</si>
  <si>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</si>
  <si>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</si>
  <si>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</si>
  <si>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</si>
  <si>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</si>
  <si>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</si>
  <si>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</si>
  <si>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</si>
  <si>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</si>
  <si>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</si>
  <si>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</si>
  <si>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</si>
  <si>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</si>
  <si>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</si>
  <si>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</si>
  <si>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</si>
  <si>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</si>
  <si>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</si>
  <si>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</si>
  <si>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</si>
  <si>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</si>
  <si>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</si>
  <si>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</si>
  <si>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</si>
  <si>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</si>
  <si>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</si>
  <si>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</si>
  <si>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</si>
  <si>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</si>
  <si>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</si>
  <si>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</si>
  <si>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</si>
  <si>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</si>
  <si>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</si>
  <si>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</si>
  <si>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</si>
  <si>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</si>
  <si>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</si>
  <si>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</si>
  <si>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</si>
  <si>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</si>
  <si>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</si>
  <si>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</si>
  <si>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</si>
  <si>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</si>
  <si>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</si>
  <si>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</si>
  <si>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</si>
  <si>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</si>
  <si>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</si>
  <si>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</si>
  <si>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</si>
  <si>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</si>
  <si>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</si>
  <si>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</si>
  <si>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</si>
  <si>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</si>
  <si>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</si>
  <si>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</si>
  <si>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</si>
  <si>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</si>
  <si>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</si>
  <si>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</si>
  <si>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</si>
  <si>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</si>
  <si>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</si>
  <si>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</si>
  <si>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</si>
  <si>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</si>
  <si>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</si>
  <si>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</si>
  <si>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</si>
  <si>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</si>
  <si>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</si>
  <si>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</si>
  <si>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</si>
  <si>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</si>
  <si>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</si>
  <si>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</si>
  <si>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</si>
  <si>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</si>
  <si>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</si>
  <si>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</si>
  <si>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</si>
  <si>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</si>
  <si>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</si>
  <si>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</si>
  <si>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</si>
  <si>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</si>
  <si>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</si>
  <si>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</si>
  <si>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</si>
  <si>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</si>
  <si>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</si>
  <si>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</si>
  <si>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</si>
  <si>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</si>
  <si>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</si>
  <si>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</si>
  <si>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</si>
  <si>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</si>
  <si>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</si>
  <si>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</si>
  <si>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</si>
  <si>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</si>
  <si>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</si>
  <si>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</si>
  <si>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</si>
  <si>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</si>
  <si>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</si>
  <si>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</si>
  <si>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</si>
  <si>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</si>
  <si>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</si>
  <si>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</si>
  <si>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</si>
  <si>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</si>
  <si>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</si>
  <si>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</si>
  <si>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</si>
  <si>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</si>
  <si>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</si>
  <si>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</si>
  <si>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</si>
  <si>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</si>
  <si>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</si>
  <si>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</si>
  <si>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</si>
  <si>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</si>
  <si>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</si>
  <si>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</si>
  <si>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</si>
  <si>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</si>
  <si>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</si>
  <si>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</si>
  <si>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</si>
  <si>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</si>
  <si>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</si>
  <si>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</si>
  <si>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</si>
  <si>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</si>
  <si>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</si>
  <si>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</si>
  <si>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</si>
  <si>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</si>
  <si>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</si>
  <si>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</si>
  <si>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</si>
  <si>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</si>
  <si>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</si>
  <si>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</si>
  <si>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</si>
  <si>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</si>
  <si>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</si>
  <si>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</si>
  <si>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</si>
  <si>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</si>
  <si>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</si>
  <si>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</si>
  <si>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</si>
  <si>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</si>
  <si>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</si>
  <si>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</si>
  <si>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</si>
  <si>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</si>
  <si>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</si>
  <si>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</si>
  <si>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</si>
  <si>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</si>
  <si>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</si>
  <si>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</si>
  <si>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</si>
  <si>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</si>
  <si>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</si>
  <si>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</si>
  <si>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</si>
  <si>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</si>
  <si>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</si>
  <si>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</si>
  <si>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</si>
  <si>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</si>
  <si>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</si>
  <si>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</si>
  <si>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</si>
  <si>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</si>
  <si>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</si>
  <si>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</si>
  <si>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</si>
  <si>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</si>
  <si>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</si>
  <si>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</si>
  <si>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</si>
  <si>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</si>
  <si>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</si>
  <si>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</si>
  <si>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</si>
  <si>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</si>
  <si>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</si>
  <si>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</si>
  <si>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</si>
  <si>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</si>
  <si>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</si>
  <si>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</si>
  <si>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</si>
  <si>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</si>
  <si>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</si>
  <si>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</si>
  <si>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</si>
  <si>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</si>
  <si>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</si>
  <si>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</si>
  <si>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</si>
  <si>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</si>
  <si>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</si>
  <si>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</si>
  <si>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</si>
  <si>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</si>
  <si>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</si>
  <si>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</si>
  <si>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</si>
  <si>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</si>
  <si>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</si>
  <si>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</si>
  <si>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</si>
  <si>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</si>
  <si>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</si>
  <si>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</si>
  <si>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</si>
  <si>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</si>
  <si>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</si>
  <si>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</si>
  <si>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</si>
  <si>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</si>
  <si>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</si>
  <si>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</si>
  <si>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</si>
  <si>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</si>
  <si>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</si>
  <si>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</si>
  <si>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</si>
  <si>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</si>
  <si>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</si>
  <si>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</si>
  <si>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</si>
  <si>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</si>
  <si>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</si>
  <si>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</si>
  <si>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</si>
  <si>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</si>
  <si>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</si>
  <si>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</si>
  <si>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</si>
  <si>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</si>
  <si>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</si>
  <si>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</si>
  <si>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</si>
  <si>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</si>
  <si>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</si>
  <si>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</si>
  <si>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</si>
  <si>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</si>
  <si>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</si>
  <si>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</si>
  <si>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</si>
  <si>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</si>
  <si>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</si>
  <si>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</si>
  <si>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</si>
  <si>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</si>
  <si>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</si>
  <si>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</si>
  <si>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</si>
  <si>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</si>
  <si>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</si>
  <si>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</si>
  <si>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</si>
  <si>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</si>
  <si>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</si>
  <si>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</si>
  <si>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</si>
  <si>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</si>
  <si>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</si>
  <si>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</si>
  <si>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</si>
  <si>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</si>
  <si>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</si>
  <si>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</si>
  <si>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</si>
  <si>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</si>
  <si>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</si>
  <si>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</si>
  <si>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</si>
  <si>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</si>
  <si>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</si>
  <si>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</si>
  <si>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</si>
  <si>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</si>
  <si>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</si>
  <si>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</si>
  <si>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</si>
  <si>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</si>
  <si>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</si>
  <si>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</si>
  <si>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</si>
  <si>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</si>
  <si>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</si>
  <si>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</si>
  <si>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</si>
  <si>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</si>
  <si>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</si>
  <si>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</si>
  <si>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</si>
  <si>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</si>
  <si>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</si>
  <si>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</si>
  <si>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</si>
  <si>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</si>
  <si>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</si>
  <si>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</si>
  <si>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</si>
  <si>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</si>
  <si>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</si>
  <si>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</si>
  <si>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</si>
  <si>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</si>
  <si>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</si>
  <si>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</si>
  <si>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</si>
  <si>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</si>
  <si>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</si>
  <si>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</si>
  <si>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</si>
  <si>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</si>
  <si>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</si>
  <si>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</si>
  <si>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</si>
  <si>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</si>
  <si>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</si>
  <si>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</si>
  <si>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</si>
  <si>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</si>
  <si>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</si>
  <si>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</si>
  <si>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</si>
  <si>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</si>
  <si>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</si>
  <si>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</si>
  <si>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</si>
  <si>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</si>
  <si>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</si>
  <si>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</si>
  <si>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</si>
  <si>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</si>
  <si>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</si>
  <si>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</si>
  <si>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</si>
  <si>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</si>
  <si>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</si>
  <si>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</si>
  <si>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</si>
  <si>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</si>
  <si>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</si>
  <si>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</si>
  <si>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</si>
  <si>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</si>
  <si>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</si>
  <si>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</si>
  <si>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</si>
  <si>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</si>
  <si>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</si>
  <si>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</si>
  <si>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</si>
  <si>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</si>
  <si>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</si>
  <si>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</si>
  <si>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</si>
  <si>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</si>
  <si>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</si>
  <si>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</si>
  <si>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</si>
  <si>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</si>
  <si>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</si>
  <si>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</si>
  <si>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</si>
  <si>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</si>
  <si>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</si>
  <si>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</si>
  <si>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</si>
  <si>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</si>
  <si>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</si>
  <si>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</si>
  <si>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</si>
  <si>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</si>
  <si>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</si>
  <si>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</si>
  <si>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</si>
  <si>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</si>
  <si>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</si>
  <si>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</si>
  <si>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</si>
  <si>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</si>
  <si>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</si>
  <si>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</si>
  <si>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</si>
  <si>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</si>
  <si>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</si>
  <si>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</si>
  <si>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</si>
  <si>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</si>
  <si>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</si>
  <si>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</si>
  <si>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</si>
  <si>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</si>
  <si>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</si>
  <si>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</si>
  <si>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</si>
  <si>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</si>
  <si>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</si>
  <si>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</si>
  <si>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</si>
  <si>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</si>
  <si>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</si>
  <si>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</si>
  <si>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</si>
  <si>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</si>
  <si>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</si>
  <si>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</si>
  <si>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</si>
  <si>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</si>
  <si>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</si>
  <si>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</si>
  <si>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</si>
  <si>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</si>
  <si>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</si>
  <si>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</si>
  <si>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</si>
  <si>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</si>
  <si>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</si>
  <si>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</si>
  <si>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</si>
  <si>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</si>
  <si>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</si>
  <si>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</si>
  <si>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</si>
  <si>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</si>
  <si>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</si>
  <si>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</si>
  <si>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</si>
  <si>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</si>
  <si>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</si>
  <si>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</si>
  <si>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</si>
  <si>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</si>
  <si>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</si>
  <si>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</si>
  <si>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</si>
  <si>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</si>
  <si>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</si>
  <si>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</si>
  <si>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</si>
  <si>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</si>
  <si>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</si>
  <si>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</si>
  <si>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</si>
  <si>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</si>
  <si>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</si>
  <si>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</si>
  <si>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</si>
  <si>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</si>
  <si>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</si>
  <si>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</si>
  <si>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</si>
  <si>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</si>
  <si>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</si>
  <si>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</si>
  <si>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</si>
  <si>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</si>
  <si>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</si>
  <si>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</si>
  <si>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</si>
  <si>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</si>
  <si>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</si>
  <si>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</si>
  <si>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</si>
  <si>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</si>
  <si>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</si>
  <si>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</si>
  <si>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</si>
  <si>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</si>
  <si>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</si>
  <si>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</si>
  <si>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</si>
  <si>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</si>
  <si>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</si>
  <si>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</si>
  <si>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</si>
  <si>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</si>
  <si>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</si>
  <si>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</si>
  <si>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</si>
  <si>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</si>
  <si>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</si>
  <si>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</si>
  <si>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</si>
  <si>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</si>
  <si>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</si>
  <si>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</si>
  <si>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</si>
  <si>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</si>
  <si>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</si>
  <si>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</si>
  <si>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</si>
  <si>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</si>
  <si>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</si>
  <si>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</si>
  <si>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</si>
  <si>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</si>
  <si>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</si>
  <si>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</si>
  <si>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</si>
  <si>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</si>
  <si>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</si>
  <si>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</si>
  <si>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</si>
  <si>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</si>
  <si>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</si>
  <si>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</si>
  <si>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</si>
  <si>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</si>
  <si>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</si>
  <si>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</si>
  <si>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</si>
  <si>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</si>
  <si>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</si>
  <si>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</si>
  <si>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</si>
  <si>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</si>
  <si>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</si>
  <si>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</si>
  <si>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</si>
  <si>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</si>
  <si>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</si>
  <si>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</si>
  <si>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</si>
  <si>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</si>
  <si>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</si>
  <si>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</si>
  <si>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</si>
  <si>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</si>
  <si>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</si>
  <si>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</si>
  <si>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</si>
  <si>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</si>
  <si>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</si>
  <si>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</si>
  <si>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</si>
  <si>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</si>
  <si>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</si>
  <si>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</si>
  <si>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</si>
  <si>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</si>
  <si>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</si>
  <si>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</si>
  <si>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</si>
  <si>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</si>
  <si>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</si>
  <si>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</si>
  <si>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</si>
  <si>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</si>
  <si>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</si>
  <si>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</si>
  <si>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</si>
  <si>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</si>
  <si>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</si>
  <si>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</si>
  <si>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</si>
  <si>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</si>
  <si>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</si>
  <si>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</si>
  <si>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</si>
  <si>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</si>
  <si>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</si>
  <si>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</si>
  <si>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</si>
  <si>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</si>
  <si>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</si>
  <si>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</si>
  <si>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</si>
  <si>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</si>
  <si>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</si>
  <si>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</si>
  <si>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</si>
  <si>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</si>
  <si>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</si>
  <si>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</si>
  <si>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</si>
  <si>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</si>
  <si>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</si>
  <si>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</si>
  <si>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</si>
  <si>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</si>
  <si>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</si>
  <si>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</si>
  <si>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</si>
  <si>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</si>
  <si>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</si>
  <si>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</si>
  <si>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</si>
  <si>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</si>
  <si>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</si>
  <si>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</si>
  <si>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</si>
  <si>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</si>
  <si>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</si>
  <si>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</si>
  <si>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</si>
  <si>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</si>
  <si>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</si>
  <si>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</si>
  <si>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</si>
  <si>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</si>
  <si>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</si>
  <si>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</si>
  <si>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</si>
  <si>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</si>
  <si>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</si>
  <si>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</si>
  <si>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</si>
  <si>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</si>
  <si>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</si>
  <si>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</si>
  <si>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</si>
  <si>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</si>
  <si>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</si>
  <si>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</si>
  <si>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</si>
  <si>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</si>
  <si>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</si>
  <si>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</si>
  <si>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</si>
  <si>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</si>
  <si>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</si>
  <si>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</si>
  <si>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</si>
  <si>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</si>
  <si>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</si>
  <si>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</si>
  <si>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</si>
  <si>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</si>
  <si>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</si>
  <si>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</si>
  <si>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</si>
  <si>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</si>
  <si>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</si>
  <si>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</si>
  <si>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</si>
  <si>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</si>
  <si>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</si>
  <si>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</si>
  <si>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</si>
  <si>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</si>
  <si>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</si>
  <si>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</si>
  <si>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</si>
  <si>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</si>
  <si>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</si>
  <si>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</si>
  <si>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</si>
  <si>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</si>
  <si>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</si>
  <si>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</si>
  <si>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</si>
  <si>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</si>
  <si>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</si>
  <si>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</si>
  <si>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</si>
  <si>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</si>
  <si>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</si>
  <si>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</si>
  <si>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</si>
  <si>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</si>
  <si>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</si>
  <si>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</si>
  <si>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</si>
  <si>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</si>
  <si>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</si>
  <si>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</si>
  <si>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</si>
  <si>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</si>
  <si>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</si>
  <si>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</si>
  <si>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</si>
  <si>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</si>
  <si>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</si>
  <si>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</si>
  <si>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</si>
  <si>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</si>
  <si>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</si>
  <si>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</si>
  <si>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</si>
  <si>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</si>
  <si>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</si>
  <si>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</si>
  <si>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</si>
  <si>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</si>
  <si>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</si>
  <si>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</si>
  <si>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</si>
  <si>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</si>
  <si>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</si>
  <si>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</si>
  <si>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</si>
  <si>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</si>
  <si>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</si>
  <si>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</si>
  <si>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</si>
  <si>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</si>
  <si>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</si>
  <si>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</si>
  <si>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</si>
  <si>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</si>
  <si>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</si>
  <si>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</si>
  <si>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</si>
  <si>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</si>
  <si>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</si>
  <si>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</si>
  <si>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</si>
  <si>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</si>
  <si>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</si>
  <si>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</si>
  <si>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</si>
  <si>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</si>
  <si>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</si>
  <si>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</si>
  <si>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</si>
  <si>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</si>
  <si>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</si>
  <si>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</si>
  <si>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</si>
  <si>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</si>
  <si>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</si>
  <si>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</si>
  <si>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</si>
  <si>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</si>
  <si>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</si>
  <si>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</si>
  <si>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</si>
  <si>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</si>
  <si>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</si>
  <si>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</si>
  <si>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</si>
  <si>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</si>
  <si>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</si>
  <si>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</si>
  <si>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</si>
  <si>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</si>
  <si>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</si>
  <si>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</si>
  <si>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</si>
  <si>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</si>
  <si>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</si>
  <si>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</si>
  <si>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</si>
  <si>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</si>
  <si>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</si>
  <si>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</si>
  <si>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</si>
  <si>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</si>
  <si>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</si>
  <si>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</si>
  <si>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</si>
  <si>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</si>
  <si>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</si>
  <si>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</si>
  <si>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</si>
  <si>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</si>
  <si>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</si>
  <si>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</si>
  <si>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</si>
  <si>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</si>
  <si>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</si>
  <si>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</si>
  <si>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</si>
  <si>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</si>
  <si>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</si>
  <si>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</si>
  <si>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</si>
  <si>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</si>
  <si>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</si>
  <si>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</si>
  <si>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</si>
  <si>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</si>
  <si>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</si>
  <si>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</si>
  <si>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</si>
  <si>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</si>
  <si>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</si>
  <si>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</si>
  <si>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</si>
  <si>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</si>
  <si>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</si>
  <si>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</si>
  <si>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</si>
  <si>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</si>
  <si>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</si>
  <si>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</si>
  <si>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</si>
  <si>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</si>
  <si>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</si>
  <si>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</si>
  <si>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</si>
  <si>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</si>
  <si>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</si>
  <si>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</si>
  <si>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</si>
  <si>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</si>
  <si>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</si>
  <si>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</si>
  <si>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</si>
  <si>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</si>
  <si>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</si>
  <si>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</si>
  <si>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</si>
  <si>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</si>
  <si>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</si>
  <si>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</si>
  <si>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</si>
  <si>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</si>
  <si>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</si>
  <si>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</si>
  <si>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</si>
  <si>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</si>
  <si>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</si>
  <si>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</si>
  <si>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</si>
  <si>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</si>
  <si>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</si>
  <si>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</si>
  <si>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</si>
  <si>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</si>
  <si>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</si>
  <si>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</si>
  <si>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</si>
  <si>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</si>
  <si>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</si>
  <si>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</si>
  <si>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</si>
  <si>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</si>
  <si>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</si>
  <si>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</si>
  <si>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</si>
  <si>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</si>
  <si>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</si>
  <si>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</si>
  <si>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</si>
  <si>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</si>
  <si>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</si>
  <si>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</si>
  <si>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</si>
  <si>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</si>
  <si>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</si>
  <si>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</si>
  <si>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</si>
  <si>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</si>
  <si>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</si>
  <si>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</si>
  <si>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</si>
  <si>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</si>
  <si>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</si>
  <si>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</si>
  <si>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</si>
  <si>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</si>
  <si>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</si>
  <si>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</si>
  <si>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</si>
  <si>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</si>
  <si>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</si>
  <si>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</si>
  <si>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</si>
  <si>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</si>
  <si>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</si>
  <si>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</si>
  <si>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</si>
  <si>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</si>
  <si>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</si>
  <si>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</si>
  <si>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</si>
  <si>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</si>
  <si>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</si>
  <si>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</si>
  <si>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</si>
  <si>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</si>
  <si>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</si>
  <si>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</si>
  <si>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</si>
  <si>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</si>
  <si>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</si>
  <si>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</si>
  <si>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</si>
  <si>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</si>
  <si>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</si>
  <si>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</si>
  <si>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</si>
  <si>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</si>
  <si>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</si>
  <si>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</si>
  <si>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</si>
  <si>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</si>
  <si>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</si>
  <si>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</si>
  <si>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</si>
  <si>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</si>
  <si>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</si>
  <si>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</si>
  <si>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</si>
  <si>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</si>
  <si>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</si>
  <si>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</si>
  <si>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</si>
  <si>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</si>
  <si>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</si>
  <si>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</si>
  <si>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</si>
  <si>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</si>
  <si>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</si>
  <si>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</si>
  <si>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</si>
  <si>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</si>
  <si>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</si>
  <si>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</si>
  <si>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</si>
  <si>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</si>
  <si>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</si>
  <si>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</si>
  <si>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</si>
  <si>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</si>
  <si>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</si>
  <si>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</si>
  <si>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</si>
  <si>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</si>
  <si>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</si>
  <si>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</si>
  <si>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</si>
  <si>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</si>
  <si>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</si>
  <si>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</si>
  <si>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</si>
  <si>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</si>
  <si>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</si>
  <si>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</si>
  <si>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</si>
  <si>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</si>
  <si>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</si>
  <si>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</si>
  <si>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</si>
  <si>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</si>
  <si>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</si>
  <si>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</si>
  <si>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</si>
  <si>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</si>
  <si>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</si>
  <si>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</si>
  <si>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</si>
  <si>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</si>
  <si>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</si>
  <si>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</si>
  <si>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</si>
  <si>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</si>
  <si>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</si>
  <si>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</si>
  <si>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</si>
  <si>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</si>
  <si>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</si>
  <si>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</si>
  <si>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</si>
  <si>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</si>
  <si>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</si>
  <si>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</si>
  <si>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</si>
  <si>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</si>
  <si>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</si>
  <si>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</si>
  <si>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</si>
  <si>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</si>
  <si>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</si>
  <si>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</si>
  <si>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</si>
  <si>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</si>
  <si>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</si>
  <si>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</si>
  <si>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</si>
  <si>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</si>
  <si>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</si>
  <si>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</si>
  <si>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</si>
  <si>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</si>
  <si>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</si>
  <si>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</si>
  <si>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</si>
  <si>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</si>
  <si>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</si>
  <si>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</si>
  <si>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</si>
  <si>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</si>
  <si>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</si>
  <si>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</si>
  <si>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</si>
  <si>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</si>
  <si>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</si>
  <si>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</si>
  <si>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</si>
  <si>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</si>
  <si>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</si>
  <si>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</si>
  <si>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</si>
  <si>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</si>
  <si>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</si>
  <si>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</si>
  <si>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</si>
  <si>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</si>
  <si>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</si>
  <si>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</si>
  <si>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</si>
  <si>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</si>
  <si>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</si>
  <si>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</si>
  <si>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</si>
  <si>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</si>
  <si>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</si>
  <si>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</si>
  <si>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</si>
  <si>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</si>
  <si>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</si>
  <si>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</si>
  <si>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</si>
  <si>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</si>
  <si>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</si>
  <si>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</si>
  <si>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</si>
  <si>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</si>
  <si>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</si>
  <si>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</si>
  <si>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</si>
  <si>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</si>
  <si>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</si>
  <si>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</si>
  <si>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</si>
  <si>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</si>
  <si>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</si>
  <si>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</si>
  <si>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</si>
  <si>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</si>
  <si>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</si>
  <si>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</si>
  <si>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</si>
  <si>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</si>
  <si>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</si>
  <si>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</si>
  <si>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</si>
  <si>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</si>
  <si>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</si>
  <si>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</si>
  <si>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</si>
  <si>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</si>
  <si>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</si>
  <si>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</si>
  <si>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</si>
  <si>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</si>
  <si>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</si>
  <si>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</si>
  <si>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</si>
  <si>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</si>
  <si>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</si>
  <si>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</si>
  <si>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</si>
  <si>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</si>
  <si>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</si>
  <si>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</si>
  <si>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</si>
  <si>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</si>
  <si>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</si>
  <si>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</si>
  <si>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</si>
  <si>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</si>
  <si>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</si>
  <si>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</si>
  <si>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</si>
  <si>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</si>
  <si>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</si>
  <si>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</si>
  <si>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</si>
  <si>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</si>
  <si>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</si>
  <si>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</si>
  <si>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</si>
  <si>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</si>
  <si>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</si>
  <si>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</si>
  <si>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</si>
  <si>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</si>
  <si>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</si>
  <si>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</si>
  <si>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</si>
  <si>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</si>
  <si>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</si>
  <si>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</si>
  <si>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</si>
  <si>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</si>
  <si>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</si>
  <si>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</si>
  <si>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</si>
  <si>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</si>
  <si>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</si>
  <si>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</si>
  <si>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</si>
  <si>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</si>
  <si>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</si>
  <si>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</si>
  <si>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</si>
  <si>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</si>
  <si>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</si>
  <si>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</si>
  <si>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</si>
  <si>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</si>
  <si>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</si>
  <si>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</si>
  <si>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</si>
  <si>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</si>
  <si>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</si>
  <si>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</si>
  <si>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</si>
  <si>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</si>
  <si>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</si>
  <si>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</si>
  <si>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</si>
  <si>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</si>
  <si>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</si>
  <si>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</si>
  <si>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</si>
  <si>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</si>
  <si>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</si>
  <si>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</si>
  <si>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</si>
  <si>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</si>
  <si>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</si>
  <si>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</si>
  <si>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</si>
  <si>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</si>
  <si>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</si>
  <si>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</si>
  <si>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</si>
  <si>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</si>
  <si>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</si>
  <si>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</si>
  <si>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</si>
  <si>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</si>
  <si>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</si>
  <si>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</si>
  <si>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</si>
  <si>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</si>
  <si>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</si>
  <si>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</si>
  <si>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</si>
  <si>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</si>
  <si>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</si>
  <si>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</si>
  <si>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</si>
  <si>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</si>
  <si>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</si>
  <si>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</si>
  <si>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</si>
  <si>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</si>
  <si>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</si>
  <si>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</si>
  <si>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</si>
  <si>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</si>
  <si>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</si>
  <si>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</si>
  <si>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</si>
  <si>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</si>
  <si>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</si>
  <si>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</si>
  <si>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</si>
  <si>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</si>
  <si>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</si>
  <si>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</si>
  <si>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</si>
  <si>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</si>
  <si>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</si>
  <si>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</si>
  <si>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</si>
  <si>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</si>
  <si>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</si>
  <si>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</si>
  <si>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</si>
  <si>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</si>
  <si>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</si>
  <si>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</si>
  <si>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</si>
  <si>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</si>
  <si>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</si>
  <si>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</si>
  <si>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</si>
  <si>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</si>
  <si>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</si>
  <si>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</si>
  <si>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</si>
  <si>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</si>
  <si>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</si>
  <si>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</si>
  <si>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</si>
  <si>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</si>
  <si>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</si>
  <si>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</si>
  <si>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</si>
  <si>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</si>
  <si>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</si>
  <si>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</si>
  <si>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</si>
  <si>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</si>
  <si>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</si>
  <si>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</si>
  <si>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</si>
  <si>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</si>
  <si>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</si>
  <si>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</si>
  <si>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</si>
  <si>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</si>
  <si>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</si>
  <si>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</si>
  <si>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</si>
  <si>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</si>
  <si>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</si>
  <si>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</si>
  <si>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</si>
  <si>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</si>
  <si>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</si>
  <si>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</si>
  <si>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</si>
  <si>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</si>
  <si>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</si>
  <si>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</si>
  <si>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</si>
  <si>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</si>
  <si>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</si>
  <si>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</si>
  <si>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</si>
  <si>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</si>
  <si>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</si>
  <si>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</si>
  <si>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</si>
  <si>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</si>
  <si>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</si>
  <si>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</si>
  <si>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</si>
  <si>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</si>
  <si>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</si>
  <si>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</si>
  <si>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</si>
  <si>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</si>
  <si>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</si>
  <si>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</si>
  <si>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</si>
  <si>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</si>
  <si>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</si>
  <si>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</si>
  <si>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</si>
  <si>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</si>
  <si>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</si>
  <si>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</si>
  <si>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</si>
  <si>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</si>
  <si>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</si>
  <si>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</si>
  <si>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</si>
  <si>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</si>
  <si>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</si>
  <si>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</si>
  <si>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</si>
  <si>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</si>
  <si>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</si>
  <si>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</si>
  <si>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</si>
  <si>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</si>
  <si>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</si>
  <si>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</si>
  <si>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</si>
  <si>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</si>
  <si>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</si>
  <si>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</si>
  <si>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</si>
  <si>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</si>
  <si>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</si>
  <si>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</si>
  <si>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</si>
  <si>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</si>
  <si>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</si>
  <si>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</si>
  <si>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</si>
  <si>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</si>
  <si>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</si>
  <si>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</si>
  <si>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</si>
  <si>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</si>
  <si>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</si>
  <si>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</si>
  <si>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</si>
  <si>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</si>
  <si>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</si>
  <si>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</si>
  <si>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</si>
  <si>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</si>
  <si>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</si>
  <si>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</si>
  <si>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</si>
  <si>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</si>
  <si>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</si>
  <si>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</si>
  <si>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</si>
  <si>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</si>
  <si>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</si>
  <si>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</si>
  <si>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</si>
  <si>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</si>
  <si>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</si>
  <si>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</si>
  <si>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</si>
  <si>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</si>
  <si>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</si>
  <si>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</si>
  <si>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</si>
  <si>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</si>
  <si>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</si>
  <si>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</si>
  <si>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</si>
  <si>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</si>
  <si>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</si>
  <si>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</si>
  <si>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</si>
  <si>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</si>
  <si>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</si>
  <si>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</si>
  <si>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</si>
  <si>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</si>
  <si>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</si>
  <si>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</si>
  <si>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</si>
  <si>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</si>
  <si>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</si>
  <si>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</si>
  <si>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</si>
  <si>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</si>
  <si>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</si>
  <si>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</si>
  <si>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</si>
  <si>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</si>
  <si>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</si>
  <si>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</si>
  <si>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</si>
  <si>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</si>
  <si>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</si>
  <si>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</si>
  <si>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</si>
  <si>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</si>
  <si>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</si>
  <si>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</si>
  <si>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</si>
  <si>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</si>
  <si>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</si>
  <si>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</si>
  <si>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</si>
  <si>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</si>
  <si>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</si>
  <si>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</si>
  <si>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</si>
  <si>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</si>
  <si>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</si>
  <si>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</si>
  <si>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</si>
  <si>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</si>
  <si>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</si>
  <si>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</si>
  <si>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</si>
  <si>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</si>
  <si>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</si>
  <si>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</si>
  <si>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</si>
  <si>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</si>
  <si>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</si>
  <si>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</si>
  <si>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</si>
  <si>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</si>
  <si>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</si>
  <si>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</si>
  <si>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</si>
  <si>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</si>
  <si>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</si>
  <si>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</si>
  <si>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</si>
  <si>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</si>
  <si>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</si>
  <si>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</si>
  <si>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</si>
  <si>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</si>
  <si>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</si>
  <si>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</si>
  <si>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</si>
  <si>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</si>
  <si>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</si>
  <si>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</si>
  <si>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</si>
  <si>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</si>
  <si>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</si>
  <si>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</si>
  <si>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</si>
  <si>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</si>
  <si>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</si>
  <si>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</si>
  <si>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</si>
  <si>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</si>
  <si>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</si>
  <si>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</si>
  <si>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</si>
  <si>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</si>
  <si>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</si>
  <si>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</si>
  <si>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</si>
  <si>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</si>
  <si>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</si>
  <si>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</si>
  <si>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</si>
  <si>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</si>
  <si>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</si>
  <si>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</si>
  <si>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</si>
  <si>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</si>
  <si>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</si>
  <si>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</si>
  <si>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</si>
  <si>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</si>
  <si>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</si>
  <si>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</si>
  <si>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</si>
  <si>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</si>
  <si>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</si>
  <si>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</si>
  <si>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</si>
  <si>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</si>
  <si>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</si>
  <si>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</si>
  <si>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</si>
  <si>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</si>
  <si>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</si>
  <si>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</si>
  <si>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</si>
  <si>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</si>
  <si>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</si>
  <si>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</si>
  <si>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</si>
  <si>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</si>
  <si>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</si>
  <si>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</si>
  <si>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</si>
  <si>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</si>
  <si>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</si>
  <si>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</si>
  <si>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</si>
  <si>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</si>
  <si>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</si>
  <si>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</si>
  <si>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</si>
  <si>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</si>
  <si>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</si>
  <si>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</si>
  <si>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</si>
  <si>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</si>
  <si>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</si>
  <si>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</si>
  <si>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</si>
  <si>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</si>
  <si>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</si>
  <si>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</si>
  <si>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</si>
  <si>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</si>
  <si>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</si>
  <si>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</si>
  <si>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</si>
  <si>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</si>
  <si>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</si>
  <si>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</si>
  <si>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</si>
  <si>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</si>
  <si>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</si>
  <si>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</si>
  <si>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</si>
  <si>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</si>
  <si>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</si>
  <si>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</si>
  <si>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</si>
  <si>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</si>
  <si>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</si>
  <si>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</si>
  <si>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</si>
  <si>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</si>
  <si>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</si>
  <si>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</si>
  <si>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</si>
  <si>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</si>
  <si>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</si>
  <si>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</si>
  <si>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</si>
  <si>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</si>
  <si>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</si>
  <si>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</si>
  <si>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</si>
  <si>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</si>
  <si>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</si>
  <si>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</si>
  <si>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</si>
  <si>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</si>
  <si>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</si>
  <si>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</si>
  <si>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</si>
  <si>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</si>
  <si>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</si>
  <si>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</si>
  <si>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</si>
  <si>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</si>
  <si>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</si>
  <si>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</si>
  <si>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</si>
  <si>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</si>
  <si>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</si>
  <si>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</si>
  <si>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</si>
  <si>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</si>
  <si>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</si>
  <si>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</si>
  <si>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</si>
  <si>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</si>
  <si>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</si>
  <si>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</si>
  <si>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</si>
  <si>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</si>
  <si>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</si>
  <si>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</si>
  <si>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</si>
  <si>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</si>
  <si>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</si>
  <si>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</si>
  <si>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</si>
  <si>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</si>
  <si>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</si>
  <si>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</si>
  <si>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</si>
  <si>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</si>
  <si>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</si>
  <si>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</si>
  <si>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</si>
  <si>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</si>
  <si>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</si>
  <si>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</si>
  <si>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</si>
  <si>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</si>
  <si>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</si>
  <si>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</si>
  <si>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</si>
  <si>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</si>
  <si>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</si>
  <si>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</si>
  <si>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</si>
  <si>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</si>
  <si>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</si>
  <si>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</si>
  <si>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</si>
  <si>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</si>
  <si>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</si>
  <si>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</si>
  <si>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</si>
  <si>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</si>
  <si>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</si>
  <si>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</si>
  <si>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</si>
  <si>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</si>
  <si>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</si>
  <si>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</si>
  <si>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</si>
  <si>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</si>
  <si>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</si>
  <si>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</si>
  <si>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</si>
  <si>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</si>
  <si>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</si>
  <si>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</si>
  <si>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</si>
  <si>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</si>
  <si>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</si>
  <si>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</si>
  <si>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</si>
  <si>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</si>
  <si>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</si>
  <si>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</si>
  <si>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</si>
  <si>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</si>
  <si>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</si>
  <si>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</si>
  <si>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</si>
  <si>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</si>
  <si>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</si>
  <si>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</si>
  <si>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</si>
  <si>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</si>
  <si>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</si>
  <si>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</si>
  <si>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</si>
  <si>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</si>
  <si>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</si>
  <si>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</si>
  <si>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</si>
  <si>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</si>
  <si>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</si>
  <si>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</si>
  <si>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</si>
  <si>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</si>
  <si>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</si>
  <si>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</si>
  <si>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</si>
  <si>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</si>
  <si>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</si>
  <si>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</si>
  <si>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</si>
  <si>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</si>
  <si>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</si>
  <si>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</si>
  <si>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</si>
  <si>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</si>
  <si>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</si>
  <si>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</si>
  <si>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</si>
  <si>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</si>
  <si>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</si>
  <si>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</si>
  <si>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</si>
  <si>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</si>
  <si>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</si>
  <si>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</si>
  <si>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</si>
  <si>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</si>
  <si>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</si>
  <si>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</si>
  <si>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</si>
  <si>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</si>
  <si>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</si>
  <si>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</si>
  <si>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</si>
  <si>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</si>
  <si>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</si>
  <si>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</si>
  <si>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</si>
  <si>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</si>
  <si>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</si>
  <si>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</si>
  <si>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</si>
  <si>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</si>
  <si>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</si>
  <si>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</si>
  <si>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</si>
  <si>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</si>
  <si>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</si>
  <si>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</si>
  <si>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</si>
  <si>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</si>
  <si>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</si>
  <si>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</si>
  <si>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</si>
  <si>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</si>
  <si>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</si>
  <si>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</si>
  <si>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</si>
  <si>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</si>
  <si>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</si>
  <si>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</si>
  <si>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</si>
  <si>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</si>
  <si>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</si>
  <si>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</si>
  <si>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</si>
  <si>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</si>
  <si>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</si>
  <si>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</si>
  <si>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</si>
  <si>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</si>
  <si>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</si>
  <si>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</si>
  <si>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</si>
  <si>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</si>
  <si>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</si>
  <si>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</si>
  <si>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</si>
  <si>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</si>
  <si>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</si>
  <si>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</si>
  <si>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</si>
  <si>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</si>
  <si>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</si>
  <si>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</si>
  <si>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</si>
  <si>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</si>
  <si>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</si>
  <si>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</si>
  <si>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</si>
  <si>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</si>
  <si>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</si>
  <si>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</si>
  <si>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</si>
  <si>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</si>
  <si>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</si>
  <si>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</si>
  <si>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</si>
  <si>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</si>
  <si>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</si>
  <si>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</si>
  <si>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</si>
  <si>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</si>
  <si>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</si>
  <si>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</si>
  <si>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</si>
  <si>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</si>
  <si>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</si>
  <si>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</si>
  <si>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</si>
  <si>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</si>
  <si>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</si>
  <si>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</si>
  <si>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</si>
  <si>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</si>
  <si>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</si>
  <si>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</si>
  <si>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</si>
  <si>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</si>
  <si>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</si>
  <si>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</si>
  <si>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</si>
  <si>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</si>
  <si>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</si>
  <si>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</si>
  <si>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</si>
  <si>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</si>
  <si>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</si>
  <si>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</si>
  <si>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</si>
  <si>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</si>
  <si>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</si>
  <si>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</si>
  <si>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</si>
  <si>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</si>
  <si>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</si>
  <si>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</si>
  <si>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</si>
  <si>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</si>
  <si>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</si>
  <si>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</si>
  <si>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</si>
  <si>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</si>
  <si>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</si>
  <si>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</si>
  <si>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</si>
  <si>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</si>
  <si>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</si>
  <si>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</si>
  <si>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</si>
  <si>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</si>
  <si>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</si>
  <si>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</si>
  <si>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</si>
  <si>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</si>
  <si>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</si>
  <si>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</si>
  <si>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</si>
  <si>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</si>
  <si>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</si>
  <si>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</si>
  <si>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</si>
  <si>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</si>
  <si>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</si>
  <si>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</si>
  <si>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</si>
  <si>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</si>
  <si>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</si>
  <si>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</si>
  <si>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</si>
  <si>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</si>
  <si>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</si>
  <si>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</si>
  <si>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</si>
  <si>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</si>
  <si>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</si>
  <si>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</si>
  <si>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</si>
  <si>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</si>
  <si>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</si>
  <si>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</si>
  <si>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</si>
  <si>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</si>
  <si>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</si>
  <si>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</si>
  <si>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</si>
  <si>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</si>
  <si>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</si>
  <si>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</si>
  <si>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</si>
  <si>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</si>
  <si>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</si>
  <si>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</si>
  <si>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</si>
  <si>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</si>
  <si>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</si>
  <si>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</si>
  <si>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</si>
  <si>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</si>
  <si>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</si>
  <si>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</si>
  <si>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</si>
  <si>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</si>
  <si>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</si>
  <si>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</si>
  <si>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</si>
  <si>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</si>
  <si>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</si>
  <si>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</si>
  <si>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</si>
  <si>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</si>
  <si>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</si>
  <si>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</si>
  <si>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</si>
  <si>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</si>
  <si>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</si>
  <si>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</si>
  <si>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</si>
  <si>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</si>
  <si>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</si>
  <si>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</si>
  <si>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</si>
  <si>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</si>
  <si>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</si>
  <si>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</si>
  <si>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</si>
  <si>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</si>
  <si>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</si>
  <si>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</si>
  <si>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</si>
  <si>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</si>
  <si>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</si>
  <si>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</si>
  <si>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</si>
  <si>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</si>
  <si>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</si>
  <si>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</si>
  <si>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</si>
  <si>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</si>
  <si>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</si>
  <si>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</si>
  <si>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</si>
  <si>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</si>
  <si>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</si>
  <si>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</si>
  <si>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</si>
  <si>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</si>
  <si>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</si>
  <si>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</si>
  <si>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</si>
  <si>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</si>
  <si>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</si>
  <si>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</si>
  <si>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</si>
  <si>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</si>
  <si>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</si>
  <si>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</si>
  <si>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</si>
  <si>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</si>
  <si>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</si>
  <si>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</si>
  <si>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</si>
  <si>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</si>
  <si>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</si>
  <si>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</si>
  <si>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</si>
  <si>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</si>
  <si>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</si>
  <si>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</si>
  <si>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</si>
  <si>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</si>
  <si>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</si>
  <si>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</si>
  <si>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</si>
  <si>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</si>
  <si>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</si>
  <si>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</si>
  <si>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</si>
  <si>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</si>
  <si>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</si>
  <si>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</si>
  <si>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</si>
  <si>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</si>
  <si>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</si>
  <si>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</si>
  <si>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</si>
  <si>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</si>
  <si>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</si>
  <si>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</si>
  <si>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</si>
  <si>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</si>
  <si>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</si>
  <si>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</si>
  <si>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</si>
  <si>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</si>
  <si>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</si>
  <si>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</si>
  <si>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</si>
  <si>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</si>
  <si>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</si>
  <si>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</si>
  <si>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</si>
  <si>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</si>
  <si>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</si>
  <si>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</si>
  <si>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</si>
  <si>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</si>
  <si>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</si>
  <si>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</si>
  <si>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</si>
  <si>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</si>
  <si>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</si>
  <si>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</si>
  <si>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</si>
  <si>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</si>
  <si>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</si>
  <si>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</si>
  <si>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</si>
  <si>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</si>
  <si>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</si>
  <si>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</si>
  <si>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</si>
  <si>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</si>
  <si>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</si>
  <si>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</si>
  <si>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</si>
  <si>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</si>
  <si>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</si>
  <si>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</si>
  <si>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</si>
  <si>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</si>
  <si>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</si>
  <si>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</si>
  <si>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</si>
  <si>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</si>
  <si>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</si>
  <si>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</si>
  <si>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</si>
  <si>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</si>
  <si>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</si>
  <si>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</si>
  <si>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</si>
  <si>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</si>
  <si>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</si>
  <si>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</si>
  <si>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</si>
  <si>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</si>
  <si>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</si>
  <si>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</si>
  <si>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</si>
  <si>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</si>
  <si>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</si>
  <si>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</si>
  <si>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</si>
  <si>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</si>
  <si>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</si>
  <si>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</si>
  <si>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</si>
  <si>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</si>
  <si>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</si>
  <si>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</si>
  <si>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</si>
  <si>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</si>
  <si>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</si>
  <si>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</si>
  <si>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</si>
  <si>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</si>
  <si>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</si>
  <si>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</si>
  <si>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</si>
  <si>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</si>
  <si>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</si>
  <si>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</si>
  <si>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</si>
  <si>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</si>
  <si>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</si>
  <si>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</si>
  <si>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</si>
  <si>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</si>
  <si>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</si>
  <si>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</si>
  <si>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</si>
  <si>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</si>
  <si>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</si>
  <si>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</si>
  <si>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</si>
  <si>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</si>
  <si>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</si>
  <si>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</si>
  <si>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</si>
  <si>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</si>
  <si>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</si>
  <si>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</si>
  <si>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</si>
  <si>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</si>
  <si>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</si>
  <si>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</si>
  <si>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</si>
  <si>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</si>
  <si>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</si>
  <si>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</si>
  <si>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</si>
  <si>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</si>
  <si>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</si>
  <si>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</si>
  <si>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</si>
  <si>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</si>
  <si>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</si>
  <si>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</si>
  <si>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</si>
  <si>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</si>
  <si>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</si>
  <si>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</si>
  <si>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</si>
  <si>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</si>
  <si>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</si>
  <si>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</si>
  <si>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</si>
  <si>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</si>
  <si>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</si>
  <si>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</si>
  <si>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</si>
  <si>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</si>
  <si>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</si>
  <si>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</si>
  <si>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</si>
  <si>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</si>
  <si>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</si>
  <si>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</si>
  <si>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</si>
  <si>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</si>
  <si>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</si>
  <si>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</si>
  <si>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</si>
  <si>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</si>
  <si>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</si>
  <si>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</si>
  <si>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</si>
  <si>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</si>
  <si>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</si>
  <si>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</si>
  <si>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</si>
  <si>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</si>
  <si>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</si>
  <si>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</si>
  <si>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</si>
  <si>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</si>
  <si>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</si>
  <si>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</si>
  <si>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</si>
  <si>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</si>
  <si>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</si>
  <si>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</si>
  <si>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</si>
  <si>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</si>
  <si>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</si>
  <si>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</si>
  <si>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</si>
  <si>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</si>
  <si>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</si>
  <si>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</si>
  <si>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</si>
  <si>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</si>
  <si>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</si>
  <si>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</si>
  <si>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</si>
  <si>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</si>
  <si>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</si>
  <si>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</si>
  <si>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</si>
  <si>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</si>
  <si>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</si>
  <si>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</si>
  <si>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</si>
  <si>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</si>
  <si>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</si>
  <si>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</si>
  <si>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</si>
  <si>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</si>
  <si>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</si>
  <si>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</si>
  <si>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</si>
  <si>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</si>
  <si>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</si>
  <si>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</si>
  <si>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</si>
  <si>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</si>
  <si>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</si>
  <si>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</si>
  <si>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</si>
  <si>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</si>
  <si>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</si>
  <si>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</si>
  <si>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</si>
  <si>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</si>
  <si>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</si>
  <si>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</si>
  <si>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</si>
  <si>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</si>
  <si>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</si>
  <si>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</si>
  <si>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</si>
  <si>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</si>
  <si>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</si>
  <si>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</si>
  <si>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</si>
  <si>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</si>
  <si>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</si>
  <si>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</si>
  <si>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</si>
  <si>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</si>
  <si>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</si>
  <si>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</si>
  <si>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</si>
  <si>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</si>
  <si>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</si>
  <si>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</si>
  <si>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</si>
  <si>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</si>
  <si>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</si>
  <si>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</si>
  <si>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</si>
  <si>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</si>
  <si>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</si>
  <si>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</si>
  <si>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</si>
  <si>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</si>
  <si>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</si>
  <si>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</si>
  <si>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</si>
  <si>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</si>
  <si>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</si>
  <si>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</si>
  <si>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</si>
  <si>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</si>
  <si>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</si>
  <si>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</si>
  <si>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</si>
  <si>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</si>
  <si>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</si>
  <si>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</si>
  <si>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</si>
  <si>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</si>
  <si>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</si>
  <si>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</si>
  <si>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</si>
  <si>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</si>
  <si>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</si>
  <si>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</si>
  <si>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</si>
  <si>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</si>
  <si>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</si>
  <si>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</si>
  <si>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</si>
  <si>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</si>
  <si>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</si>
  <si>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</si>
  <si>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</si>
  <si>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</si>
  <si>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</si>
  <si>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</si>
  <si>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</si>
  <si>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</si>
  <si>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</si>
  <si>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</si>
  <si>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</si>
  <si>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</si>
  <si>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</si>
  <si>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</si>
  <si>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</si>
  <si>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</si>
  <si>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</si>
  <si>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</si>
  <si>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</si>
  <si>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</si>
  <si>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</si>
  <si>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</si>
  <si>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</si>
  <si>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</si>
  <si>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</si>
  <si>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</si>
  <si>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</si>
  <si>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</si>
  <si>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</si>
  <si>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</si>
  <si>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</si>
  <si>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</si>
  <si>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</si>
  <si>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</si>
  <si>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</si>
  <si>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</si>
  <si>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</si>
  <si>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</si>
  <si>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</si>
  <si>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</si>
  <si>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</si>
  <si>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</si>
  <si>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</si>
  <si>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</si>
  <si>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</si>
  <si>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</si>
  <si>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</si>
  <si>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</si>
  <si>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</si>
  <si>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</si>
  <si>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</si>
  <si>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</si>
  <si>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</si>
  <si>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</si>
  <si>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</si>
  <si>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</si>
  <si>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</si>
  <si>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</si>
  <si>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</si>
  <si>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</si>
  <si>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</si>
  <si>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</si>
  <si>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</si>
  <si>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</si>
  <si>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</si>
  <si>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</si>
  <si>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</si>
  <si>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</si>
  <si>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</si>
  <si>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</si>
  <si>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</si>
  <si>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</si>
  <si>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</si>
  <si>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</si>
  <si>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</si>
  <si>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</si>
  <si>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</si>
  <si>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</si>
  <si>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</si>
  <si>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</si>
  <si>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</si>
  <si>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</si>
  <si>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</si>
  <si>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</si>
  <si>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</si>
  <si>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</si>
  <si>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</si>
  <si>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</si>
  <si>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</si>
  <si>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</si>
  <si>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</si>
  <si>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</si>
  <si>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</si>
  <si>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</si>
  <si>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</si>
  <si>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</si>
  <si>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</si>
  <si>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</si>
  <si>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</si>
  <si>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</si>
  <si>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</si>
  <si>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</si>
  <si>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</si>
  <si>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</si>
  <si>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</si>
  <si>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</si>
  <si>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</si>
  <si>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</si>
  <si>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</si>
  <si>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</si>
  <si>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</si>
  <si>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</si>
  <si>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</si>
  <si>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</si>
  <si>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</si>
  <si>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</si>
  <si>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</si>
  <si>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</si>
  <si>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</si>
  <si>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</si>
  <si>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</si>
  <si>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</si>
  <si>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</si>
  <si>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</si>
  <si>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</si>
  <si>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</si>
  <si>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</si>
  <si>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</si>
  <si>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</si>
  <si>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</si>
  <si>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</si>
  <si>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</si>
  <si>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</si>
  <si>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</si>
  <si>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</si>
  <si>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</si>
  <si>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</si>
  <si>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</si>
  <si>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</si>
  <si>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</si>
  <si>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</si>
  <si>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</si>
  <si>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</si>
  <si>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</si>
  <si>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</si>
  <si>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</si>
  <si>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</si>
  <si>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</si>
  <si>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</si>
  <si>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</si>
  <si>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</si>
  <si>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</si>
  <si>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</si>
  <si>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</si>
  <si>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</si>
  <si>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</si>
  <si>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</si>
  <si>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</si>
  <si>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</si>
  <si>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</si>
  <si>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</si>
  <si>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</si>
  <si>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</si>
  <si>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</si>
  <si>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</si>
  <si>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</si>
  <si>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</si>
  <si>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</si>
  <si>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</si>
  <si>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</si>
  <si>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</si>
  <si>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</si>
  <si>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</si>
  <si>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</si>
  <si>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</si>
  <si>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</si>
  <si>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</si>
  <si>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</si>
  <si>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</si>
  <si>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</si>
  <si>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</si>
  <si>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</si>
  <si>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</si>
  <si>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</si>
  <si>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</si>
  <si>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</si>
  <si>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</si>
  <si>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</si>
  <si>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</si>
  <si>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</si>
  <si>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</si>
  <si>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</si>
  <si>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</si>
  <si>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</si>
  <si>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</si>
  <si>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</si>
  <si>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</si>
  <si>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</si>
  <si>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</si>
  <si>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</si>
  <si>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</si>
  <si>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</si>
  <si>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</si>
  <si>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</si>
  <si>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</si>
  <si>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</si>
  <si>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</si>
  <si>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</si>
  <si>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</si>
  <si>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</si>
  <si>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</si>
  <si>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</si>
  <si>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</si>
  <si>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</si>
  <si>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</si>
  <si>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</si>
  <si>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</si>
  <si>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</si>
  <si>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</si>
  <si>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</si>
  <si>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</si>
  <si>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</si>
  <si>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</si>
  <si>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</si>
  <si>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</si>
  <si>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</si>
  <si>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</si>
  <si>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</si>
  <si>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</si>
  <si>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</si>
  <si>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</si>
  <si>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</si>
  <si>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</si>
  <si>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</si>
  <si>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</si>
  <si>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</si>
  <si>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</si>
  <si>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</si>
  <si>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</si>
  <si>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</si>
  <si>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</si>
  <si>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</si>
  <si>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</si>
  <si>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</si>
  <si>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</si>
  <si>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</si>
  <si>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</si>
  <si>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</si>
  <si>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</si>
  <si>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</si>
  <si>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</si>
  <si>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</si>
  <si>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</si>
  <si>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</si>
  <si>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</si>
  <si>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</si>
  <si>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</si>
  <si>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</si>
  <si>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</si>
  <si>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</si>
  <si>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</si>
  <si>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</si>
  <si>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</si>
  <si>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</si>
  <si>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</si>
  <si>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</si>
  <si>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</si>
  <si>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</si>
  <si>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</si>
  <si>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</si>
  <si>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</si>
  <si>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</si>
  <si>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</si>
  <si>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</si>
  <si>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</si>
  <si>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</si>
  <si>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</si>
  <si>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</si>
  <si>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</si>
  <si>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</si>
  <si>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</si>
  <si>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</si>
  <si>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</si>
  <si>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</si>
  <si>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</si>
  <si>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</si>
  <si>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</si>
  <si>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</si>
  <si>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</si>
  <si>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</si>
  <si>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</si>
  <si>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</si>
  <si>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</si>
  <si>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</si>
  <si>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</si>
  <si>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</si>
  <si>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</si>
  <si>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</si>
  <si>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</si>
  <si>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</si>
  <si>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</si>
  <si>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</si>
  <si>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</si>
  <si>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</si>
  <si>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</si>
  <si>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</si>
  <si>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</si>
  <si>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</si>
  <si>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</si>
  <si>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</si>
  <si>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</si>
  <si>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</si>
  <si>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</si>
  <si>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</si>
  <si>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</si>
  <si>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</si>
  <si>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</si>
  <si>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</si>
  <si>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</si>
  <si>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</si>
  <si>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</si>
  <si>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</si>
  <si>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</si>
  <si>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</si>
  <si>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</si>
  <si>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</si>
  <si>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</si>
  <si>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</si>
  <si>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</si>
  <si>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</si>
  <si>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</si>
  <si>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</si>
  <si>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</si>
  <si>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</si>
  <si>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</si>
  <si>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</si>
  <si>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</si>
  <si>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</si>
  <si>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</si>
  <si>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</si>
  <si>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</si>
  <si>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</si>
  <si>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</si>
  <si>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</si>
  <si>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</si>
  <si>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</si>
  <si>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</si>
  <si>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</si>
  <si>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</si>
  <si>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</si>
  <si>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</si>
  <si>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</si>
  <si>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</si>
  <si>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</si>
  <si>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</si>
  <si>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</si>
  <si>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</si>
  <si>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</si>
  <si>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</si>
  <si>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</si>
  <si>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</si>
  <si>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</si>
  <si>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</si>
  <si>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</si>
  <si>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</si>
  <si>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</si>
  <si>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</si>
  <si>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</si>
  <si>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</si>
  <si>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</si>
  <si>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</si>
  <si>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</si>
  <si>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</si>
  <si>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</si>
  <si>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</si>
  <si>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</si>
  <si>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</si>
  <si>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</si>
  <si>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</si>
  <si>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</si>
  <si>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</si>
  <si>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</si>
  <si>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</si>
  <si>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</si>
  <si>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</si>
  <si>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</si>
  <si>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</si>
  <si>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</si>
  <si>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</si>
  <si>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</si>
  <si>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</si>
  <si>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</si>
  <si>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</si>
  <si>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</si>
  <si>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</si>
  <si>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</si>
  <si>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</si>
  <si>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</si>
  <si>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</si>
  <si>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</si>
  <si>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</si>
  <si>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</si>
  <si>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</si>
  <si>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</si>
  <si>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</si>
  <si>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</si>
  <si>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</si>
  <si>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</si>
  <si>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</si>
  <si>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</si>
  <si>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</si>
  <si>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</si>
  <si>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</si>
  <si>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</si>
  <si>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</si>
  <si>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</si>
  <si>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</si>
  <si>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</si>
  <si>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</si>
  <si>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</si>
  <si>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</si>
  <si>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</si>
  <si>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</si>
  <si>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</si>
  <si>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</si>
  <si>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</si>
  <si>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</si>
  <si>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</si>
  <si>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</si>
  <si>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</si>
  <si>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</si>
  <si>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</si>
  <si>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</si>
  <si>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</si>
  <si>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</si>
  <si>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</si>
  <si>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</si>
  <si>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</si>
  <si>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</si>
  <si>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</si>
  <si>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</si>
  <si>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</si>
  <si>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</si>
  <si>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</si>
  <si>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</si>
  <si>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</si>
  <si>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</si>
  <si>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</si>
  <si>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</si>
  <si>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</si>
  <si>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</si>
  <si>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</si>
  <si>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</si>
  <si>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</si>
  <si>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</si>
  <si>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</si>
  <si>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</si>
  <si>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</si>
  <si>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</si>
  <si>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</si>
  <si>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</si>
  <si>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</si>
  <si>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</si>
  <si>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</si>
  <si>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</si>
  <si>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</si>
  <si>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</si>
  <si>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</si>
  <si>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</si>
  <si>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</si>
  <si>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</si>
  <si>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</si>
  <si>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</si>
  <si>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</si>
  <si>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</si>
  <si>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</si>
  <si>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</si>
  <si>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</si>
  <si>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</si>
  <si>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</si>
  <si>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</si>
  <si>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</si>
  <si>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</si>
  <si>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</si>
  <si>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</si>
  <si>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</si>
  <si>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</si>
  <si>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</si>
  <si>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</si>
  <si>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</si>
  <si>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</si>
  <si>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</si>
  <si>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</si>
  <si>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</si>
  <si>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</si>
  <si>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</si>
  <si>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</si>
  <si>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</si>
  <si>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</si>
  <si>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</si>
  <si>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</si>
  <si>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</si>
  <si>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</si>
  <si>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</si>
  <si>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</si>
  <si>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</si>
  <si>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</si>
  <si>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</si>
  <si>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</si>
  <si>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</si>
  <si>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</si>
  <si>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</si>
  <si>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</si>
  <si>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</si>
  <si>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</si>
  <si>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</si>
  <si>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</si>
  <si>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</si>
  <si>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</si>
  <si>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</si>
  <si>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</si>
  <si>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</si>
  <si>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</si>
  <si>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</si>
  <si>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</si>
  <si>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</si>
  <si>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</si>
  <si>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</si>
  <si>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</si>
  <si>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</si>
  <si>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</si>
  <si>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</si>
  <si>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</si>
  <si>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</si>
  <si>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</si>
  <si>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</si>
  <si>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</si>
  <si>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</si>
  <si>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</si>
  <si>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</si>
  <si>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</si>
  <si>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</si>
  <si>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</si>
  <si>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</si>
  <si>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</si>
  <si>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</si>
  <si>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</si>
  <si>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</si>
  <si>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</si>
  <si>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</si>
  <si>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</si>
  <si>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</si>
  <si>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</si>
  <si>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</si>
  <si>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</si>
  <si>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</si>
  <si>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</si>
  <si>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</si>
  <si>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</si>
  <si>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</si>
  <si>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</si>
  <si>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</si>
  <si>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</si>
  <si>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</si>
  <si>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</si>
  <si>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</si>
  <si>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</si>
  <si>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</si>
  <si>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</si>
  <si>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</si>
  <si>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</si>
  <si>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</si>
  <si>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</si>
  <si>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</si>
  <si>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</si>
  <si>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</si>
  <si>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</si>
  <si>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</si>
  <si>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</si>
  <si>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</si>
  <si>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</si>
  <si>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</si>
  <si>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</si>
  <si>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</si>
  <si>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</si>
  <si>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</si>
  <si>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</si>
  <si>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</si>
  <si>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</si>
  <si>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</si>
  <si>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</si>
  <si>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</si>
  <si>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</si>
  <si>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</si>
  <si>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</si>
  <si>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</si>
  <si>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</si>
  <si>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</si>
  <si>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</si>
  <si>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</si>
  <si>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</si>
  <si>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</si>
  <si>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</si>
  <si>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</si>
  <si>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</si>
  <si>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</si>
  <si>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</si>
  <si>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</si>
  <si>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</si>
  <si>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</si>
  <si>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</si>
  <si>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</si>
  <si>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</si>
  <si>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</si>
  <si>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</si>
  <si>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</si>
  <si>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</si>
  <si>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</si>
  <si>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</si>
  <si>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</si>
  <si>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</si>
  <si>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</si>
  <si>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</si>
  <si>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</si>
  <si>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</si>
  <si>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</si>
  <si>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</si>
  <si>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</si>
  <si>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</si>
  <si>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</si>
  <si>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</si>
  <si>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</si>
  <si>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</si>
  <si>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</si>
  <si>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</si>
  <si>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</si>
  <si>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</si>
  <si>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</si>
  <si>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</si>
  <si>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</si>
  <si>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</si>
  <si>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</si>
  <si>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</si>
  <si>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</si>
  <si>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</si>
  <si>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</si>
  <si>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</si>
  <si>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</si>
  <si>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</si>
  <si>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</si>
  <si>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</si>
  <si>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</si>
  <si>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</si>
  <si>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</si>
  <si>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</si>
  <si>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</si>
  <si>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</si>
  <si>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</si>
  <si>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</si>
  <si>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</si>
  <si>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</si>
  <si>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</si>
  <si>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</si>
  <si>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</si>
  <si>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</si>
  <si>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</si>
  <si>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</si>
  <si>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</si>
  <si>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</si>
  <si>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</si>
  <si>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</si>
  <si>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</si>
  <si>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</si>
  <si>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</si>
  <si>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</si>
  <si>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</si>
  <si>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</si>
  <si>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</si>
  <si>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</si>
  <si>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</si>
  <si>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</si>
  <si>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</si>
  <si>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</si>
  <si>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</si>
  <si>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</si>
  <si>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</si>
  <si>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</si>
  <si>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</si>
  <si>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</si>
  <si>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</si>
  <si>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</si>
  <si>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</si>
  <si>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</si>
  <si>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</si>
  <si>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</si>
  <si>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</si>
  <si>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</si>
  <si>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</si>
  <si>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</si>
  <si>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</si>
  <si>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</si>
  <si>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</si>
  <si>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</si>
  <si>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</si>
  <si>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</si>
  <si>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</si>
  <si>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</si>
  <si>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</si>
  <si>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</si>
  <si>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</si>
  <si>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</si>
  <si>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</si>
  <si>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</si>
  <si>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</si>
  <si>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</si>
  <si>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</si>
  <si>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</si>
  <si>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</si>
  <si>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</si>
  <si>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</si>
  <si>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</si>
  <si>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</si>
  <si>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</si>
  <si>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</si>
  <si>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</si>
  <si>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</si>
  <si>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</si>
  <si>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</si>
  <si>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</si>
  <si>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</si>
  <si>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</si>
  <si>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</si>
  <si>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</si>
  <si>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</si>
  <si>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</si>
  <si>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</si>
  <si>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</si>
  <si>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</si>
  <si>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</si>
  <si>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</si>
  <si>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</si>
  <si>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</si>
  <si>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</si>
  <si>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</si>
  <si>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</si>
  <si>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</si>
  <si>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</si>
  <si>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</si>
  <si>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</si>
  <si>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</si>
  <si>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</si>
  <si>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</si>
  <si>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</si>
  <si>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</si>
  <si>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</si>
  <si>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</si>
  <si>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</si>
  <si>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</si>
  <si>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</si>
  <si>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</si>
  <si>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</si>
  <si>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</si>
  <si>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</si>
  <si>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</si>
  <si>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</si>
  <si>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</si>
  <si>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</si>
  <si>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</si>
  <si>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</si>
  <si>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</si>
  <si>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</si>
  <si>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</si>
  <si>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</si>
  <si>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</si>
  <si>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</si>
  <si>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</si>
  <si>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</si>
  <si>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</si>
  <si>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</si>
  <si>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</si>
  <si>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</si>
  <si>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</si>
  <si>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</si>
  <si>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</si>
  <si>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</si>
  <si>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</si>
  <si>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</si>
  <si>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</si>
  <si>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</si>
  <si>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</si>
  <si>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</si>
  <si>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</si>
  <si>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</si>
  <si>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</si>
  <si>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</si>
  <si>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</si>
  <si>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</si>
  <si>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</si>
  <si>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</si>
  <si>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</si>
  <si>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</si>
  <si>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</si>
  <si>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</si>
  <si>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</si>
  <si>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</si>
  <si>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</si>
  <si>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</si>
  <si>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</si>
  <si>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</si>
  <si>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</si>
  <si>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</si>
  <si>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</si>
  <si>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</si>
  <si>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</si>
  <si>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</si>
  <si>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</si>
  <si>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</si>
  <si>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</si>
  <si>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</si>
  <si>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</si>
  <si>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</si>
  <si>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</si>
  <si>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</si>
  <si>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</si>
  <si>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</si>
  <si>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</si>
  <si>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</si>
  <si>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</si>
  <si>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</si>
  <si>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</si>
  <si>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</si>
  <si>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</si>
  <si>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</si>
  <si>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</si>
  <si>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</si>
  <si>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</si>
  <si>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</si>
  <si>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</si>
  <si>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</si>
  <si>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</si>
  <si>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</si>
  <si>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</si>
  <si>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</si>
  <si>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</si>
  <si>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</si>
  <si>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</si>
  <si>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</si>
  <si>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</si>
  <si>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</si>
  <si>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</si>
  <si>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</si>
  <si>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</si>
  <si>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</si>
  <si>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</si>
  <si>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</si>
  <si>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</si>
  <si>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</si>
  <si>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</si>
  <si>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</si>
  <si>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</si>
  <si>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</si>
  <si>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</si>
  <si>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</si>
  <si>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</si>
  <si>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</si>
  <si>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</si>
  <si>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</si>
  <si>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</si>
  <si>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</si>
  <si>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</si>
  <si>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</si>
  <si>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</si>
  <si>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</si>
  <si>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</si>
  <si>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</si>
  <si>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</si>
  <si>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</si>
  <si>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</si>
  <si>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</si>
  <si>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</si>
  <si>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</si>
  <si>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</si>
  <si>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</si>
  <si>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</si>
  <si>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</si>
  <si>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</si>
  <si>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</si>
  <si>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</si>
  <si>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</si>
  <si>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</si>
  <si>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</si>
  <si>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</si>
  <si>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</si>
  <si>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</si>
  <si>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</si>
  <si>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</si>
  <si>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</si>
  <si>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</si>
  <si>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</si>
  <si>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</si>
  <si>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</si>
  <si>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</si>
  <si>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</si>
  <si>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</si>
  <si>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</si>
  <si>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</si>
  <si>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</si>
  <si>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</si>
  <si>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</si>
  <si>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</si>
  <si>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</si>
  <si>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</si>
  <si>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</si>
  <si>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</si>
  <si>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</si>
  <si>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</si>
  <si>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</si>
  <si>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</si>
  <si>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</si>
  <si>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</si>
  <si>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</si>
  <si>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</si>
  <si>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</si>
  <si>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</si>
  <si>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</si>
  <si>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</si>
  <si>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</si>
  <si>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</si>
  <si>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</si>
  <si>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</si>
  <si>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</si>
  <si>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</si>
  <si>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</si>
  <si>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</si>
  <si>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</si>
  <si>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</si>
  <si>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</si>
  <si>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</si>
  <si>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</si>
  <si>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</si>
  <si>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</si>
  <si>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</si>
  <si>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</si>
  <si>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</si>
  <si>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</si>
  <si>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</si>
  <si>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</si>
  <si>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</si>
  <si>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</si>
  <si>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</si>
  <si>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</si>
  <si>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</si>
  <si>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</si>
  <si>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</si>
  <si>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</si>
  <si>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</si>
  <si>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</si>
  <si>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</si>
  <si>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</si>
  <si>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</si>
  <si>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</si>
  <si>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</si>
  <si>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</si>
  <si>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</si>
  <si>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</si>
  <si>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</si>
  <si>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</si>
  <si>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</si>
  <si>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</si>
  <si>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</si>
  <si>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</si>
  <si>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</si>
  <si>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</si>
  <si>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</si>
  <si>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</si>
  <si>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</si>
  <si>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</si>
  <si>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</si>
  <si>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</si>
  <si>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</si>
  <si>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</si>
  <si>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</si>
  <si>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</si>
  <si>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</si>
  <si>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</si>
  <si>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</si>
  <si>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</si>
  <si>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</si>
  <si>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</si>
  <si>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</si>
  <si>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</si>
  <si>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</si>
  <si>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</si>
  <si>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</si>
  <si>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</si>
  <si>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</si>
  <si>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</si>
  <si>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</si>
  <si>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</si>
  <si>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</si>
  <si>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</si>
  <si>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</si>
  <si>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</si>
  <si>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</si>
  <si>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</si>
  <si>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</si>
  <si>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</si>
  <si>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</si>
  <si>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</si>
  <si>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</si>
  <si>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</si>
  <si>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</si>
  <si>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</si>
  <si>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</si>
  <si>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</si>
  <si>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</si>
  <si>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</si>
  <si>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</si>
  <si>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</si>
  <si>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</si>
  <si>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</si>
  <si>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</si>
  <si>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</si>
  <si>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</si>
  <si>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</si>
  <si>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</si>
  <si>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</si>
  <si>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</si>
  <si>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</si>
  <si>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</si>
  <si>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</si>
  <si>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</si>
  <si>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</si>
  <si>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</si>
  <si>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</si>
  <si>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</si>
  <si>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</si>
  <si>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</si>
  <si>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</si>
  <si>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</si>
  <si>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</si>
  <si>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</si>
  <si>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</si>
  <si>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</si>
  <si>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</si>
  <si>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</si>
  <si>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</si>
  <si>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</si>
  <si>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</si>
  <si>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</si>
  <si>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</si>
  <si>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</si>
  <si>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</si>
  <si>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</si>
  <si>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</si>
  <si>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</si>
  <si>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</si>
  <si>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</si>
  <si>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</si>
  <si>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</si>
  <si>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</si>
  <si>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</si>
  <si>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</si>
  <si>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</si>
  <si>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</si>
  <si>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</si>
  <si>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</si>
  <si>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</si>
  <si>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</si>
  <si>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</si>
  <si>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</si>
  <si>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</si>
  <si>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</si>
  <si>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</si>
  <si>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</si>
  <si>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</si>
  <si>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</si>
  <si>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</si>
  <si>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</si>
  <si>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</si>
  <si>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</si>
  <si>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</si>
  <si>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</si>
  <si>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</si>
  <si>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</si>
  <si>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</si>
  <si>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</si>
  <si>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</si>
  <si>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</si>
  <si>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</si>
  <si>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</si>
  <si>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</si>
  <si>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</si>
  <si>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</si>
  <si>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</si>
  <si>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</si>
  <si>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</si>
  <si>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</si>
  <si>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</si>
  <si>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</si>
  <si>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</si>
  <si>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</si>
  <si>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</si>
  <si>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</si>
  <si>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</si>
  <si>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</si>
  <si>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</si>
  <si>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</si>
  <si>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</si>
  <si>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</si>
  <si>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</si>
  <si>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</si>
  <si>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</si>
  <si>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</si>
  <si>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</si>
  <si>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</si>
  <si>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</si>
  <si>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</si>
  <si>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</si>
  <si>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</si>
  <si>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</si>
  <si>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</si>
  <si>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</si>
  <si>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</si>
  <si>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</si>
  <si>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</si>
  <si>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</si>
  <si>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</si>
  <si>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</si>
  <si>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</si>
  <si>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</si>
  <si>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</si>
  <si>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</si>
  <si>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</si>
  <si>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</si>
  <si>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</si>
  <si>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</si>
  <si>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</si>
  <si>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</si>
  <si>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</si>
  <si>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</si>
  <si>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</si>
  <si>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</si>
  <si>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</si>
  <si>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</si>
  <si>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</si>
  <si>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</si>
  <si>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</si>
  <si>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</si>
  <si>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</si>
  <si>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</si>
  <si>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</si>
  <si>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</si>
  <si>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</si>
  <si>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</si>
  <si>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</si>
  <si>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</si>
  <si>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</si>
  <si>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</si>
  <si>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</si>
  <si>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</si>
  <si>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</si>
  <si>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</si>
  <si>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</si>
  <si>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</si>
  <si>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</si>
  <si>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</si>
  <si>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</si>
  <si>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</si>
  <si>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</si>
  <si>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</si>
  <si>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</si>
  <si>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</si>
  <si>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</si>
  <si>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</si>
  <si>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</si>
  <si>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</si>
  <si>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</si>
  <si>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</si>
  <si>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</si>
  <si>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</si>
  <si>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</si>
  <si>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</si>
  <si>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</si>
  <si>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</si>
  <si>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</si>
  <si>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</si>
  <si>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</si>
  <si>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</si>
  <si>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</si>
  <si>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</si>
  <si>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</si>
  <si>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</si>
  <si>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</si>
  <si>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</si>
  <si>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</si>
  <si>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</si>
  <si>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</si>
  <si>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</si>
  <si>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</si>
  <si>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</si>
  <si>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</si>
  <si>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</si>
  <si>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</si>
  <si>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</si>
  <si>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</si>
  <si>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</si>
  <si>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</si>
  <si>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</si>
  <si>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</si>
  <si>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</si>
  <si>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</si>
  <si>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</si>
  <si>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</si>
  <si>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</si>
  <si>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</si>
  <si>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</si>
  <si>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</si>
  <si>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</si>
  <si>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</si>
  <si>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</si>
  <si>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</si>
  <si>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</si>
  <si>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</si>
  <si>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</si>
  <si>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</si>
  <si>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</si>
  <si>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</si>
  <si>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</si>
  <si>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</si>
  <si>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</si>
  <si>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</si>
  <si>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</si>
  <si>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</si>
  <si>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</si>
  <si>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</si>
  <si>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</si>
  <si>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</si>
  <si>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</si>
  <si>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</si>
  <si>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</si>
  <si>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</si>
  <si>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</si>
  <si>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</si>
  <si>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</si>
  <si>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</si>
  <si>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</si>
  <si>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</si>
  <si>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</si>
  <si>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</si>
  <si>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</si>
  <si>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</si>
  <si>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</si>
  <si>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</si>
  <si>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</si>
  <si>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</si>
  <si>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</si>
  <si>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</si>
  <si>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</si>
  <si>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</si>
  <si>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</si>
  <si>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</si>
  <si>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</si>
  <si>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</si>
  <si>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</si>
  <si>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</si>
  <si>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</si>
  <si>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</si>
  <si>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</si>
  <si>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</si>
  <si>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</si>
  <si>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</si>
  <si>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</si>
  <si>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</si>
  <si>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</si>
  <si>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</si>
  <si>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</si>
  <si>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</si>
  <si>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</si>
  <si>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</si>
  <si>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</si>
  <si>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</si>
  <si>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</si>
  <si>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</si>
  <si>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</si>
  <si>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</si>
  <si>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</si>
  <si>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</si>
  <si>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</si>
  <si>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</si>
  <si>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</si>
  <si>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</si>
  <si>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</si>
  <si>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</si>
  <si>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</si>
  <si>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</si>
  <si>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</si>
  <si>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</si>
  <si>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</si>
  <si>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</si>
  <si>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</si>
  <si>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</si>
  <si>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</si>
  <si>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</si>
  <si>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</si>
  <si>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</si>
  <si>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</si>
  <si>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</si>
  <si>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</si>
  <si>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</si>
  <si>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</si>
  <si>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</si>
  <si>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</si>
  <si>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</si>
  <si>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</si>
  <si>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</si>
  <si>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</si>
  <si>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</si>
  <si>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</si>
  <si>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</si>
  <si>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</si>
  <si>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</si>
  <si>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</si>
  <si>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</si>
  <si>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</si>
  <si>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</si>
  <si>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</si>
  <si>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</si>
  <si>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</si>
  <si>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</si>
  <si>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</si>
  <si>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</si>
  <si>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</si>
  <si>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</si>
  <si>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</si>
  <si>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</si>
  <si>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</si>
  <si>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</si>
  <si>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</si>
  <si>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</si>
  <si>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</si>
  <si>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</si>
  <si>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</si>
  <si>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</si>
  <si>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</si>
  <si>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</si>
  <si>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</si>
  <si>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</si>
  <si>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</si>
  <si>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</si>
  <si>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</si>
  <si>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</si>
  <si>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</si>
  <si>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</si>
  <si>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</si>
  <si>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</si>
  <si>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</si>
  <si>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</si>
  <si>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</si>
  <si>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</si>
  <si>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</si>
  <si>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</si>
  <si>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</si>
  <si>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</si>
  <si>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</si>
  <si>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</si>
  <si>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</si>
  <si>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</si>
  <si>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</si>
  <si>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</si>
  <si>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</si>
  <si>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</si>
  <si>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</si>
  <si>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</si>
  <si>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</si>
  <si>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</si>
  <si>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</si>
  <si>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</si>
  <si>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</si>
  <si>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</si>
  <si>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</si>
  <si>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</si>
  <si>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</si>
  <si>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</si>
  <si>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</si>
  <si>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</si>
  <si>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</si>
  <si>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</si>
  <si>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</si>
  <si>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</si>
  <si>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</si>
  <si>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</si>
  <si>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</si>
  <si>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</si>
  <si>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</si>
  <si>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</si>
  <si>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</si>
  <si>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</si>
  <si>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</si>
  <si>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</si>
  <si>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</si>
  <si>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</si>
  <si>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</si>
  <si>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</si>
  <si>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</si>
  <si>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</si>
  <si>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</si>
  <si>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</si>
  <si>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</si>
  <si>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</si>
  <si>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</si>
  <si>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</si>
  <si>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</si>
  <si>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</si>
  <si>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</si>
  <si>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</si>
  <si>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</si>
  <si>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</si>
  <si>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</si>
  <si>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</si>
  <si>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</si>
  <si>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</si>
  <si>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</si>
  <si>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</si>
  <si>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</si>
  <si>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</si>
  <si>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</si>
  <si>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</si>
  <si>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</si>
  <si>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</si>
  <si>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</si>
  <si>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</si>
  <si>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</si>
  <si>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</si>
  <si>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</si>
  <si>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</si>
  <si>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</si>
  <si>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</si>
  <si>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</si>
  <si>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</si>
  <si>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</si>
  <si>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</si>
  <si>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</si>
  <si>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</si>
  <si>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</si>
  <si>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</si>
  <si>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</si>
  <si>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</si>
  <si>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</si>
  <si>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</si>
  <si>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</si>
  <si>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</si>
  <si>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</si>
  <si>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</si>
  <si>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</si>
  <si>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</si>
  <si>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</si>
  <si>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</si>
  <si>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</si>
  <si>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</si>
  <si>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</si>
  <si>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</si>
  <si>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</si>
  <si>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</si>
  <si>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</si>
  <si>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</si>
  <si>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</si>
  <si>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</si>
  <si>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</si>
  <si>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</si>
  <si>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</si>
  <si>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</si>
  <si>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</si>
  <si>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</si>
  <si>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</si>
  <si>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</si>
  <si>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</si>
  <si>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</si>
  <si>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</si>
  <si>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</si>
  <si>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</si>
  <si>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</si>
  <si>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</si>
  <si>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</si>
  <si>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</si>
  <si>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</si>
  <si>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</si>
  <si>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</si>
  <si>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</si>
  <si>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</si>
  <si>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</si>
  <si>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</si>
  <si>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</si>
  <si>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</si>
  <si>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</si>
  <si>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</si>
  <si>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</si>
  <si>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</si>
  <si>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</si>
  <si>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</si>
  <si>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</si>
  <si>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</si>
  <si>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</si>
  <si>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</si>
  <si>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</si>
  <si>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</si>
  <si>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</si>
  <si>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</si>
  <si>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</si>
  <si>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</si>
  <si>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</si>
  <si>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</si>
  <si>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</si>
  <si>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</si>
  <si>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</si>
  <si>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</si>
  <si>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</si>
  <si>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</si>
  <si>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</si>
  <si>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</si>
  <si>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</si>
  <si>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</si>
  <si>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</si>
  <si>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</si>
  <si>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</si>
  <si>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</si>
  <si>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</si>
  <si>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</si>
  <si>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</si>
  <si>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</si>
  <si>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</si>
  <si>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</si>
  <si>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</si>
  <si>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</si>
  <si>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</si>
  <si>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</si>
  <si>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</si>
  <si>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</si>
  <si>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</si>
  <si>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</si>
  <si>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</si>
  <si>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</si>
  <si>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</si>
  <si>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</si>
  <si>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</si>
  <si>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</si>
  <si>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</si>
  <si>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</si>
  <si>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</si>
  <si>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</si>
  <si>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</si>
  <si>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</si>
  <si>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</si>
  <si>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</si>
  <si>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</si>
  <si>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</si>
  <si>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</si>
  <si>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</si>
  <si>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</si>
  <si>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</si>
  <si>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</si>
  <si>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</si>
  <si>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</si>
  <si>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</si>
  <si>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</si>
  <si>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</si>
  <si>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</si>
  <si>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</si>
  <si>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</si>
  <si>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</si>
  <si>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</si>
  <si>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</si>
  <si>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</si>
  <si>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</si>
  <si>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</si>
  <si>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</si>
  <si>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</si>
  <si>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</si>
  <si>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</si>
  <si>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</si>
  <si>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</si>
  <si>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</si>
  <si>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</si>
  <si>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</si>
  <si>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</si>
  <si>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</si>
  <si>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</si>
  <si>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</si>
  <si>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</si>
  <si>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</si>
  <si>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</si>
  <si>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</si>
  <si>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</si>
  <si>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</si>
  <si>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</si>
  <si>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</si>
  <si>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</si>
  <si>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</si>
  <si>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</si>
  <si>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</si>
  <si>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</si>
  <si>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</si>
  <si>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</si>
  <si>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</si>
  <si>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</si>
  <si>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</si>
  <si>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</si>
  <si>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</si>
  <si>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</si>
  <si>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</si>
  <si>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</si>
  <si>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</si>
  <si>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</si>
  <si>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</si>
  <si>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</si>
  <si>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</si>
  <si>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</si>
  <si>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</si>
  <si>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</si>
  <si>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</si>
  <si>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</si>
  <si>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</si>
  <si>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</si>
  <si>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</si>
  <si>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</si>
  <si>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</si>
  <si>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</si>
  <si>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</si>
  <si>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</si>
  <si>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</si>
  <si>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</si>
  <si>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</si>
  <si>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</si>
  <si>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</si>
  <si>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</si>
  <si>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</si>
  <si>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</si>
  <si>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</si>
  <si>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</si>
  <si>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</si>
  <si>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</si>
  <si>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</si>
  <si>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</si>
  <si>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</si>
  <si>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</si>
  <si>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</si>
  <si>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</si>
  <si>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</si>
  <si>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</si>
  <si>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</si>
  <si>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</si>
  <si>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</si>
  <si>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</si>
  <si>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</si>
  <si>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</si>
  <si>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</si>
  <si>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</si>
  <si>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</si>
  <si>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</si>
  <si>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</si>
  <si>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</si>
  <si>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</si>
  <si>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</si>
  <si>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</si>
  <si>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</si>
  <si>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</si>
  <si>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</si>
  <si>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</si>
  <si>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</si>
  <si>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</si>
  <si>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</si>
  <si>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</si>
  <si>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</si>
  <si>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</si>
  <si>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</si>
  <si>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</si>
  <si>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</si>
  <si>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</si>
  <si>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</si>
  <si>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</si>
  <si>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</si>
  <si>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</si>
  <si>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</si>
  <si>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</si>
  <si>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</si>
  <si>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</si>
  <si>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</si>
  <si>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</si>
  <si>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</si>
  <si>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</si>
  <si>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</si>
  <si>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</si>
  <si>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</si>
  <si>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</si>
  <si>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</si>
  <si>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</si>
  <si>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</si>
  <si>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</si>
  <si>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</si>
  <si>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</si>
  <si>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</si>
  <si>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</si>
  <si>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</si>
  <si>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</si>
  <si>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</si>
  <si>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</si>
  <si>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</si>
  <si>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</si>
  <si>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</si>
  <si>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</si>
  <si>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</si>
  <si>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</si>
  <si>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</si>
  <si>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</si>
  <si>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</si>
  <si>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</si>
  <si>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</si>
  <si>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</si>
  <si>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</si>
  <si>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</si>
  <si>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</si>
  <si>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</si>
  <si>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</si>
  <si>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</si>
  <si>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</si>
  <si>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</si>
  <si>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</si>
  <si>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</si>
  <si>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</si>
  <si>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</si>
  <si>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</si>
  <si>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</si>
  <si>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</si>
  <si>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</si>
  <si>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</si>
  <si>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</si>
  <si>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</si>
  <si>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</si>
  <si>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</si>
  <si>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</si>
  <si>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</si>
  <si>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</si>
  <si>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</si>
  <si>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</si>
  <si>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</si>
  <si>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</si>
  <si>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</si>
  <si>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</si>
  <si>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</si>
  <si>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</si>
  <si>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</si>
  <si>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</si>
  <si>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</si>
  <si>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</si>
  <si>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</si>
  <si>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</si>
  <si>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</si>
  <si>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</si>
  <si>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</si>
  <si>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</si>
  <si>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</si>
  <si>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</si>
  <si>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</si>
  <si>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</si>
  <si>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</si>
  <si>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</si>
  <si>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</si>
  <si>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</si>
  <si>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</si>
  <si>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</si>
  <si>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</si>
  <si>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</si>
  <si>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</si>
  <si>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</si>
  <si>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</si>
  <si>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</si>
  <si>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</si>
  <si>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</si>
  <si>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</si>
  <si>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</si>
  <si>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</si>
  <si>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</si>
  <si>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</si>
  <si>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</si>
  <si>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</si>
  <si>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</si>
  <si>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</si>
  <si>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</si>
  <si>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</si>
  <si>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</si>
  <si>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</si>
  <si>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</si>
  <si>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</si>
  <si>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</si>
  <si>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</si>
  <si>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</si>
  <si>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</si>
  <si>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</si>
  <si>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</si>
  <si>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</si>
  <si>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</si>
  <si>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</si>
  <si>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</si>
  <si>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</si>
  <si>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</si>
  <si>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</si>
  <si>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</si>
  <si>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</si>
  <si>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</si>
  <si>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</si>
  <si>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</si>
  <si>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</si>
  <si>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</si>
  <si>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</si>
  <si>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</si>
  <si>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</si>
  <si>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</si>
  <si>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</si>
  <si>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</si>
  <si>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</si>
  <si>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</si>
  <si>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</si>
  <si>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</si>
  <si>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</si>
  <si>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</si>
  <si>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</si>
  <si>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</si>
  <si>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</si>
  <si>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</si>
  <si>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</si>
  <si>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</si>
  <si>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</si>
  <si>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</si>
  <si>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</si>
  <si>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</si>
  <si>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</si>
  <si>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</si>
  <si>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</si>
  <si>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</si>
  <si>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</si>
  <si>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</si>
  <si>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</si>
  <si>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</si>
  <si>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</si>
  <si>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</si>
  <si>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</si>
  <si>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</si>
  <si>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</si>
  <si>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</si>
  <si>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</si>
  <si>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</si>
  <si>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</si>
  <si>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</si>
  <si>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</si>
  <si>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</si>
  <si>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</si>
  <si>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</si>
  <si>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</si>
  <si>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</si>
  <si>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</si>
  <si>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</si>
  <si>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</si>
  <si>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</si>
  <si>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</si>
  <si>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</si>
  <si>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</si>
  <si>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</si>
  <si>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</si>
  <si>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</si>
  <si>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</si>
  <si>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</si>
  <si>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</si>
  <si>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</si>
  <si>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</si>
  <si>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</si>
  <si>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</si>
  <si>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</si>
  <si>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</si>
  <si>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</si>
  <si>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</si>
  <si>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</si>
  <si>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</si>
  <si>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</si>
  <si>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</si>
  <si>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</si>
  <si>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</si>
  <si>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</si>
  <si>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</si>
  <si>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</si>
  <si>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</si>
  <si>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</si>
  <si>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</si>
  <si>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</si>
  <si>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</si>
  <si>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</si>
  <si>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</si>
  <si>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</si>
  <si>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</si>
  <si>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</si>
  <si>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</si>
  <si>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</si>
  <si>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</si>
  <si>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</si>
  <si>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</si>
  <si>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</si>
  <si>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</si>
  <si>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</si>
  <si>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</si>
  <si>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</si>
  <si>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</si>
  <si>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</si>
  <si>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</si>
  <si>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</si>
  <si>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</si>
  <si>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</si>
  <si>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</si>
  <si>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</si>
  <si>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</si>
  <si>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</si>
  <si>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</si>
  <si>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</si>
  <si>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</si>
  <si>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</si>
  <si>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</si>
  <si>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</si>
  <si>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</si>
  <si>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</si>
  <si>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</si>
  <si>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</si>
  <si>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</si>
  <si>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</si>
  <si>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</si>
  <si>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</si>
  <si>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</si>
  <si>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</si>
  <si>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</si>
  <si>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</si>
  <si>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</si>
  <si>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</si>
  <si>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</si>
  <si>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</si>
  <si>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</si>
  <si>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</si>
  <si>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</si>
  <si>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</si>
  <si>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</si>
  <si>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</si>
  <si>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</si>
  <si>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</si>
  <si>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</si>
  <si>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</si>
  <si>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</si>
  <si>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</si>
  <si>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</si>
  <si>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</si>
  <si>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</si>
  <si>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</si>
  <si>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</si>
  <si>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</si>
  <si>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</si>
  <si>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</si>
  <si>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</si>
  <si>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</si>
  <si>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</si>
  <si>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</si>
  <si>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</si>
  <si>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</si>
  <si>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</si>
  <si>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</si>
  <si>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</si>
  <si>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</si>
  <si>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</si>
  <si>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</si>
  <si>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</si>
  <si>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</si>
  <si>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</si>
  <si>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</si>
  <si>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</si>
  <si>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</si>
  <si>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</si>
  <si>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</si>
  <si>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</si>
  <si>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</si>
  <si>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</si>
  <si>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</si>
  <si>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</si>
  <si>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</si>
  <si>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</si>
  <si>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</si>
  <si>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</si>
  <si>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</si>
  <si>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</si>
  <si>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</si>
  <si>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</si>
  <si>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</si>
  <si>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</si>
  <si>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</si>
  <si>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</si>
  <si>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</si>
  <si>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</si>
  <si>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</si>
  <si>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</si>
  <si>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</si>
  <si>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</si>
  <si>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</si>
  <si>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</si>
  <si>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</si>
  <si>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</si>
  <si>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</si>
  <si>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</si>
  <si>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</si>
  <si>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</si>
  <si>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</si>
  <si>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</si>
  <si>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</si>
  <si>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</si>
  <si>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</si>
  <si>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</si>
  <si>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</si>
  <si>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</si>
  <si>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</si>
  <si>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</si>
  <si>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</si>
  <si>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</si>
  <si>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</si>
  <si>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</si>
  <si>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</si>
  <si>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</si>
  <si>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</si>
  <si>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</si>
  <si>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</si>
  <si>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</si>
  <si>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</si>
  <si>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</si>
  <si>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</si>
  <si>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</si>
  <si>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</si>
  <si>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</si>
  <si>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</si>
  <si>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</si>
  <si>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</si>
  <si>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</si>
  <si>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</si>
  <si>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</si>
  <si>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</si>
  <si>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</si>
  <si>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</si>
  <si>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</si>
  <si>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</si>
  <si>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</si>
  <si>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</si>
  <si>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</si>
  <si>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</si>
  <si>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</si>
  <si>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</si>
  <si>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</si>
  <si>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</si>
  <si>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</si>
  <si>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</si>
  <si>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</si>
  <si>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</si>
  <si>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</si>
  <si>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</si>
  <si>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</si>
  <si>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</si>
  <si>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</si>
  <si>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</si>
  <si>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</si>
  <si>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</si>
  <si>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</si>
  <si>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</si>
  <si>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</si>
  <si>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</si>
  <si>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</si>
  <si>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</si>
  <si>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</si>
  <si>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</si>
  <si>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</si>
  <si>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</si>
  <si>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</si>
  <si>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</si>
  <si>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</si>
  <si>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</si>
  <si>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</si>
  <si>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</si>
  <si>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</si>
  <si>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</si>
  <si>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</si>
  <si>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</si>
  <si>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</si>
  <si>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</si>
  <si>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</si>
  <si>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</si>
  <si>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</si>
  <si>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</si>
  <si>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</si>
  <si>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</si>
  <si>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</si>
  <si>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</si>
  <si>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</si>
  <si>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</si>
  <si>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</si>
  <si>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</si>
  <si>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</si>
  <si>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</si>
  <si>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</si>
  <si>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</si>
  <si>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</si>
  <si>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</si>
  <si>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</si>
  <si>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</si>
  <si>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</si>
  <si>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</si>
  <si>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</si>
  <si>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</si>
  <si>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</si>
  <si>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</si>
  <si>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</si>
  <si>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</si>
  <si>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</si>
  <si>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</si>
  <si>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</si>
  <si>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</si>
  <si>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</si>
  <si>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</si>
  <si>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</si>
  <si>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</si>
  <si>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</si>
  <si>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</si>
  <si>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</si>
  <si>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</si>
  <si>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</si>
  <si>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</si>
  <si>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</si>
  <si>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</si>
  <si>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</si>
  <si>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</si>
  <si>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</si>
  <si>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</si>
  <si>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</si>
  <si>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</si>
  <si>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</si>
  <si>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</si>
  <si>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</si>
  <si>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</si>
  <si>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</si>
  <si>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</si>
  <si>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</si>
  <si>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</si>
  <si>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</si>
  <si>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</si>
  <si>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</si>
  <si>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</si>
  <si>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</si>
  <si>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</si>
  <si>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</si>
  <si>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</si>
  <si>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</si>
  <si>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</si>
  <si>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</si>
  <si>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</si>
  <si>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</si>
  <si>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</si>
  <si>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</si>
  <si>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</si>
  <si>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</si>
  <si>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</si>
  <si>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</si>
  <si>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</si>
  <si>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</si>
  <si>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</si>
  <si>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</si>
  <si>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</si>
  <si>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</si>
  <si>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</si>
  <si>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</si>
  <si>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</si>
  <si>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</si>
  <si>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</si>
  <si>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</si>
  <si>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</si>
  <si>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</si>
  <si>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</si>
  <si>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</si>
  <si>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</si>
  <si>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</si>
  <si>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</si>
  <si>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</si>
  <si>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</si>
  <si>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</si>
  <si>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</si>
  <si>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</si>
  <si>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</si>
  <si>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</si>
  <si>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</si>
  <si>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</si>
  <si>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</si>
  <si>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</si>
  <si>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</si>
  <si>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</si>
  <si>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</si>
  <si>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</si>
  <si>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</si>
  <si>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</si>
  <si>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</si>
  <si>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</si>
  <si>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</si>
  <si>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</si>
  <si>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</si>
  <si>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</si>
  <si>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</si>
  <si>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</si>
  <si>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</si>
  <si>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</si>
  <si>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</si>
  <si>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</si>
  <si>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</si>
  <si>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</si>
  <si>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</si>
  <si>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</si>
  <si>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</si>
  <si>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</si>
  <si>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</si>
  <si>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</si>
  <si>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</si>
  <si>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</si>
  <si>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</si>
  <si>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</si>
  <si>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</si>
  <si>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</si>
  <si>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</si>
  <si>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</si>
  <si>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</si>
  <si>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</si>
  <si>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</si>
  <si>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</si>
  <si>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</si>
  <si>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</si>
  <si>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</si>
  <si>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</si>
  <si>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</si>
  <si>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</si>
  <si>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</si>
  <si>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</si>
  <si>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</si>
  <si>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</si>
  <si>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</si>
  <si>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</si>
  <si>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</si>
  <si>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</si>
  <si>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</si>
  <si>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</si>
  <si>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</si>
  <si>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</si>
  <si>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</si>
  <si>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</si>
  <si>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</si>
  <si>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</si>
  <si>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</si>
  <si>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</si>
  <si>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</si>
  <si>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</si>
  <si>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</si>
  <si>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</si>
  <si>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</si>
  <si>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</si>
  <si>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</si>
  <si>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</si>
  <si>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</si>
  <si>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</si>
  <si>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</si>
  <si>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</si>
  <si>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</si>
  <si>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</si>
  <si>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</si>
  <si>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</si>
  <si>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</si>
  <si>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</si>
  <si>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</si>
  <si>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</si>
  <si>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</si>
  <si>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</si>
  <si>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</si>
  <si>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</si>
  <si>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</si>
  <si>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</si>
  <si>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</si>
  <si>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</si>
  <si>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</si>
  <si>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</si>
  <si>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</si>
  <si>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</si>
  <si>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</si>
  <si>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</si>
  <si>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</si>
  <si>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</si>
  <si>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</si>
  <si>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</si>
  <si>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</si>
  <si>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</si>
  <si>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</si>
  <si>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</si>
  <si>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</si>
  <si>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</si>
  <si>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</si>
  <si>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</si>
  <si>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</si>
  <si>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</si>
  <si>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</si>
  <si>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</si>
  <si>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</si>
  <si>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</si>
  <si>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</si>
  <si>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</si>
  <si>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</si>
  <si>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</si>
  <si>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</si>
  <si>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</si>
  <si>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</si>
  <si>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</si>
  <si>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</si>
  <si>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</si>
  <si>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</si>
  <si>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</si>
  <si>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</si>
  <si>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</si>
  <si>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</si>
  <si>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</si>
  <si>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</si>
  <si>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</si>
  <si>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</si>
  <si>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</si>
  <si>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</si>
  <si>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</si>
  <si>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</si>
  <si>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</si>
  <si>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</si>
  <si>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</si>
  <si>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</si>
  <si>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</si>
  <si>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</si>
  <si>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</si>
  <si>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</si>
  <si>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</si>
  <si>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</si>
  <si>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</si>
  <si>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</si>
  <si>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</si>
  <si>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</si>
  <si>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</si>
  <si>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</si>
  <si>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</si>
  <si>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</si>
  <si>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</si>
  <si>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</si>
  <si>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</si>
  <si>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</si>
  <si>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</si>
  <si>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</si>
  <si>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</si>
  <si>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</si>
  <si>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</si>
  <si>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</si>
  <si>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</si>
  <si>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</si>
  <si>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</si>
  <si>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</si>
  <si>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</si>
  <si>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</si>
  <si>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</si>
  <si>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</si>
  <si>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</si>
  <si>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</si>
  <si>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</si>
  <si>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</si>
  <si>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</si>
  <si>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</si>
  <si>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</si>
  <si>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</si>
  <si>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</si>
  <si>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</si>
  <si>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</si>
  <si>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</si>
  <si>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</si>
  <si>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</si>
  <si>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</si>
  <si>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</si>
  <si>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</si>
  <si>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</si>
  <si>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</si>
  <si>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</si>
  <si>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</si>
  <si>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</si>
  <si>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</si>
  <si>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</si>
  <si>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</si>
  <si>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</si>
  <si>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</si>
  <si>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</si>
  <si>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</si>
  <si>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</si>
  <si>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</si>
  <si>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</si>
  <si>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</si>
  <si>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</si>
  <si>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</si>
  <si>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</si>
  <si>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</si>
  <si>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</si>
  <si>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</si>
  <si>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</si>
  <si>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</si>
  <si>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</si>
  <si>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</si>
  <si>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</si>
  <si>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</si>
  <si>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</si>
  <si>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</si>
  <si>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</si>
  <si>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</si>
  <si>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</si>
  <si>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</si>
  <si>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</si>
  <si>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</si>
  <si>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</si>
  <si>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</si>
  <si>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</si>
  <si>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</si>
  <si>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</si>
  <si>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</si>
  <si>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</si>
  <si>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</si>
  <si>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</si>
  <si>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</si>
  <si>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</si>
  <si>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</si>
  <si>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</si>
  <si>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</si>
  <si>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</si>
  <si>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</si>
  <si>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</si>
  <si>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</si>
  <si>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</si>
  <si>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</si>
  <si>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</si>
  <si>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</si>
  <si>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</si>
  <si>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</si>
  <si>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</si>
  <si>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</si>
  <si>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</si>
  <si>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</si>
  <si>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</si>
  <si>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</si>
  <si>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</si>
  <si>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</si>
  <si>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</si>
  <si>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</si>
  <si>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</si>
  <si>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</si>
  <si>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</si>
  <si>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</si>
  <si>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</si>
  <si>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</si>
  <si>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</si>
  <si>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</si>
  <si>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</si>
  <si>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</si>
  <si>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</si>
  <si>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</si>
  <si>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</si>
  <si>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</si>
  <si>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</si>
  <si>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</si>
  <si>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</si>
  <si>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</si>
  <si>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</si>
  <si>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</si>
  <si>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</si>
  <si>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</si>
  <si>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</si>
  <si>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</si>
  <si>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</si>
  <si>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</si>
  <si>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</si>
  <si>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</si>
  <si>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</si>
  <si>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</si>
  <si>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</si>
  <si>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</si>
  <si>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</si>
  <si>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</si>
  <si>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</si>
  <si>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</si>
  <si>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</si>
  <si>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</si>
  <si>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</si>
  <si>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</si>
  <si>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</si>
  <si>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</si>
  <si>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</si>
  <si>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</si>
  <si>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</si>
  <si>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</si>
  <si>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</si>
  <si>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</si>
  <si>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</si>
  <si>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</si>
  <si>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</si>
  <si>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</si>
  <si>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</si>
  <si>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</si>
  <si>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</si>
  <si>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</si>
  <si>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</si>
  <si>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</si>
  <si>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</si>
  <si>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</si>
  <si>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</si>
  <si>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</si>
  <si>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</si>
  <si>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</si>
  <si>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</si>
  <si>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</si>
  <si>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</si>
  <si>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</si>
  <si>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</si>
  <si>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</si>
  <si>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</si>
  <si>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</si>
  <si>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</si>
  <si>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</si>
  <si>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</si>
  <si>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</si>
  <si>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</si>
  <si>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</si>
  <si>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</si>
  <si>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</si>
  <si>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</si>
  <si>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</si>
  <si>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</si>
  <si>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</si>
  <si>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</si>
  <si>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</si>
  <si>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</si>
  <si>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</si>
  <si>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</si>
  <si>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</si>
  <si>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</si>
  <si>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</si>
  <si>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</si>
  <si>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</si>
  <si>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</si>
  <si>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</si>
  <si>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</si>
  <si>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</si>
  <si>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</si>
  <si>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</si>
  <si>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</si>
  <si>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</si>
  <si>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</si>
  <si>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</si>
  <si>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</si>
  <si>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</si>
  <si>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</si>
  <si>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</si>
  <si>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</si>
  <si>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</si>
  <si>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</si>
  <si>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</si>
  <si>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</si>
  <si>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</si>
  <si>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</si>
  <si>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</si>
  <si>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</si>
  <si>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</si>
  <si>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</si>
  <si>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</si>
  <si>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</si>
  <si>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</si>
  <si>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</si>
  <si>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</si>
  <si>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</si>
  <si>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</si>
  <si>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</si>
  <si>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</si>
  <si>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</si>
  <si>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</si>
  <si>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</si>
  <si>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</si>
  <si>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</si>
  <si>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</si>
  <si>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</si>
  <si>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</si>
  <si>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</si>
  <si>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</si>
  <si>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</si>
  <si>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</si>
  <si>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</si>
  <si>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</si>
  <si>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</si>
  <si>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</si>
  <si>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</si>
  <si>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</si>
  <si>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</si>
  <si>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</si>
  <si>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</si>
  <si>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</si>
  <si>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</si>
  <si>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</si>
  <si>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</si>
  <si>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</si>
  <si>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</si>
  <si>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</si>
  <si>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</si>
  <si>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</si>
  <si>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</si>
  <si>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</si>
  <si>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</si>
  <si>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</si>
  <si>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</si>
  <si>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</si>
  <si>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</si>
  <si>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</si>
  <si>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</si>
  <si>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</si>
  <si>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</si>
  <si>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</si>
  <si>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</si>
  <si>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</si>
  <si>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</si>
  <si>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</si>
  <si>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</si>
  <si>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</si>
  <si>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</si>
  <si>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</si>
  <si>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</si>
  <si>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</si>
  <si>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</si>
  <si>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</si>
  <si>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</si>
  <si>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</si>
  <si>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</si>
  <si>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</si>
  <si>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</si>
  <si>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</si>
  <si>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</si>
  <si>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</si>
  <si>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</si>
  <si>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</si>
  <si>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</si>
  <si>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</si>
  <si>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</si>
  <si>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</si>
  <si>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</si>
  <si>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</si>
  <si>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</si>
  <si>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</si>
  <si>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</si>
  <si>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</si>
  <si>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</si>
  <si>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</si>
  <si>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</si>
  <si>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</si>
  <si>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</si>
  <si>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</si>
  <si>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</si>
  <si>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</si>
  <si>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</si>
  <si>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</si>
  <si>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</si>
  <si>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</si>
  <si>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</si>
  <si>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</si>
  <si>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</si>
  <si>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</si>
  <si>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</si>
  <si>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</si>
  <si>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</si>
  <si>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</si>
  <si>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</si>
  <si>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</si>
  <si>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</si>
  <si>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</si>
  <si>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</si>
  <si>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</si>
  <si>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</si>
  <si>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</si>
  <si>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</si>
  <si>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</si>
  <si>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</si>
  <si>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</si>
  <si>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</si>
  <si>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</si>
  <si>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</si>
  <si>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</si>
  <si>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</si>
  <si>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</si>
  <si>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</si>
  <si>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</si>
  <si>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</si>
  <si>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</si>
  <si>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</si>
  <si>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</si>
  <si>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</si>
  <si>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</si>
  <si>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</si>
  <si>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</si>
  <si>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</si>
  <si>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</si>
  <si>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</si>
  <si>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</si>
  <si>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</si>
  <si>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</si>
  <si>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</si>
  <si>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</si>
  <si>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</si>
  <si>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</si>
  <si>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</si>
  <si>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</si>
  <si>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</si>
  <si>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</si>
  <si>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</si>
  <si>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</si>
  <si>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</si>
  <si>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</si>
  <si>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</si>
  <si>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</si>
  <si>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</si>
  <si>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</si>
  <si>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</si>
  <si>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</si>
  <si>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</si>
  <si>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</si>
  <si>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</si>
  <si>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</si>
  <si>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</si>
  <si>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</si>
  <si>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</si>
  <si>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</si>
  <si>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</si>
  <si>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</si>
  <si>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</si>
  <si>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</si>
  <si>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</si>
  <si>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</si>
  <si>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</si>
  <si>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</si>
  <si>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</si>
  <si>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</si>
  <si>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</si>
  <si>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</si>
  <si>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</si>
  <si>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</si>
  <si>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</si>
  <si>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</si>
  <si>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</si>
  <si>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</si>
  <si>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</si>
  <si>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</si>
  <si>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</si>
  <si>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</si>
  <si>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</si>
  <si>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</si>
  <si>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</si>
  <si>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</si>
  <si>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</si>
  <si>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</si>
  <si>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</si>
  <si>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</si>
  <si>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</si>
  <si>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</si>
  <si>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</si>
  <si>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</si>
  <si>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</si>
  <si>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</si>
  <si>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</si>
  <si>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</si>
  <si>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</si>
  <si>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</si>
  <si>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</si>
  <si>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</si>
  <si>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</si>
  <si>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</si>
  <si>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</si>
  <si>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</si>
  <si>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</si>
  <si>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</si>
  <si>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</si>
  <si>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</si>
  <si>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</si>
  <si>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</si>
  <si>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</si>
  <si>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</si>
  <si>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</si>
  <si>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</si>
  <si>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</si>
  <si>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</si>
  <si>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</si>
  <si>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</si>
  <si>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</si>
  <si>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</si>
  <si>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</si>
  <si>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</si>
  <si>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</si>
  <si>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</si>
  <si>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</si>
  <si>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</si>
  <si>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</si>
  <si>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</si>
  <si>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</si>
  <si>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</si>
  <si>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</si>
  <si>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</si>
  <si>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</si>
  <si>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</si>
  <si>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</si>
  <si>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</si>
  <si>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</si>
  <si>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</si>
  <si>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</si>
  <si>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</si>
  <si>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</si>
  <si>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</si>
  <si>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</si>
  <si>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</si>
  <si>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</si>
  <si>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</si>
  <si>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</si>
  <si>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</si>
  <si>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</si>
  <si>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</si>
  <si>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</si>
  <si>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</si>
  <si>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</si>
  <si>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</si>
  <si>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</si>
  <si>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</si>
  <si>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</si>
  <si>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</si>
  <si>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</si>
  <si>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</si>
  <si>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</si>
  <si>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</si>
  <si>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</si>
  <si>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</si>
  <si>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</si>
  <si>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</si>
  <si>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</si>
  <si>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</si>
  <si>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</si>
  <si>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</si>
  <si>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</si>
  <si>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</si>
  <si>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</si>
  <si>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</si>
  <si>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</si>
  <si>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</si>
  <si>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</si>
  <si>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</si>
  <si>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</si>
  <si>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</si>
  <si>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</si>
  <si>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</si>
  <si>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</si>
  <si>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</si>
  <si>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</si>
  <si>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</si>
  <si>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</si>
  <si>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</si>
  <si>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</si>
  <si>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</si>
  <si>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</si>
  <si>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</si>
  <si>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</si>
  <si>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</si>
  <si>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</si>
  <si>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</si>
  <si>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</si>
  <si>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</si>
  <si>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</si>
  <si>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</si>
  <si>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</si>
  <si>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</si>
  <si>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</si>
  <si>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</si>
  <si>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</si>
  <si>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</si>
  <si>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</si>
  <si>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</si>
  <si>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</si>
  <si>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</si>
  <si>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</si>
  <si>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</si>
  <si>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</si>
  <si>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</si>
  <si>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</si>
  <si>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</si>
  <si>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</si>
  <si>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</si>
  <si>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</si>
  <si>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</si>
  <si>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</si>
  <si>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</si>
  <si>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</si>
  <si>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</si>
  <si>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</si>
  <si>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</si>
  <si>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</si>
  <si>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</si>
  <si>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</si>
  <si>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</si>
  <si>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</si>
  <si>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</si>
  <si>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</si>
  <si>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</si>
  <si>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</si>
  <si>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</si>
  <si>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</si>
  <si>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</si>
  <si>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</si>
  <si>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</si>
  <si>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</si>
  <si>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</si>
  <si>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</si>
  <si>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</si>
  <si>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</si>
  <si>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</si>
  <si>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</si>
  <si>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</si>
  <si>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</si>
  <si>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</si>
  <si>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</si>
  <si>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</si>
  <si>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</si>
  <si>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</si>
  <si>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</si>
  <si>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</si>
  <si>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</si>
  <si>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</si>
  <si>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</si>
  <si>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</si>
  <si>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</si>
  <si>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</si>
  <si>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</si>
  <si>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</si>
  <si>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</si>
  <si>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</si>
  <si>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</si>
  <si>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</si>
  <si>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</si>
  <si>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</si>
  <si>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</si>
  <si>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</si>
  <si>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</si>
  <si>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</si>
  <si>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</si>
  <si>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</si>
  <si>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</si>
  <si>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</si>
  <si>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</si>
  <si>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</si>
  <si>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</si>
  <si>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</si>
  <si>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</si>
  <si>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</si>
  <si>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</si>
  <si>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</si>
  <si>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</si>
  <si>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</si>
  <si>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</si>
  <si>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</si>
  <si>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</si>
  <si>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</si>
  <si>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</si>
  <si>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</si>
  <si>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</si>
  <si>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</si>
  <si>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</si>
  <si>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</si>
  <si>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</si>
  <si>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</si>
  <si>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</si>
  <si>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</si>
  <si>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</si>
  <si>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</si>
  <si>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</si>
  <si>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</si>
  <si>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</si>
  <si>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</si>
  <si>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</si>
  <si>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</si>
  <si>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</si>
  <si>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</si>
  <si>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</si>
  <si>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</si>
  <si>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</si>
  <si>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</si>
  <si>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</si>
  <si>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</si>
  <si>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</si>
  <si>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</si>
  <si>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</si>
  <si>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</si>
  <si>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</si>
  <si>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</si>
  <si>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</si>
  <si>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</si>
  <si>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</si>
  <si>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</si>
  <si>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</si>
  <si>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</si>
  <si>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</si>
  <si>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</si>
  <si>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</si>
  <si>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</si>
  <si>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</si>
  <si>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</si>
  <si>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</si>
  <si>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</si>
  <si>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</si>
  <si>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</si>
  <si>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</si>
  <si>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</si>
  <si>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</si>
  <si>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</si>
  <si>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</si>
  <si>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</si>
  <si>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</si>
  <si>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</si>
  <si>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</si>
  <si>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</si>
  <si>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</si>
  <si>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</si>
  <si>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</si>
  <si>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</si>
  <si>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</si>
  <si>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</si>
  <si>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</si>
  <si>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</si>
  <si>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</si>
  <si>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</si>
  <si>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</si>
  <si>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</si>
  <si>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</si>
  <si>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</si>
  <si>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</si>
  <si>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</si>
  <si>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</si>
  <si>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</si>
  <si>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</si>
  <si>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</si>
  <si>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</si>
  <si>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</si>
  <si>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</si>
  <si>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</si>
  <si>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</si>
  <si>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</si>
  <si>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</si>
  <si>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</si>
  <si>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</si>
  <si>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</si>
  <si>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</si>
  <si>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</si>
  <si>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</si>
  <si>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</si>
  <si>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</si>
  <si>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</si>
  <si>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</si>
  <si>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</si>
  <si>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</si>
  <si>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</si>
  <si>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</si>
  <si>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</si>
  <si>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</si>
  <si>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</si>
  <si>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</si>
  <si>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</si>
  <si>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</si>
  <si>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</si>
  <si>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</si>
  <si>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</si>
  <si>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</si>
  <si>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</si>
  <si>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</si>
  <si>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</si>
  <si>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</si>
  <si>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</si>
  <si>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</si>
  <si>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</si>
  <si>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</si>
  <si>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</si>
  <si>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</si>
  <si>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</si>
  <si>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</si>
  <si>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</si>
  <si>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</si>
  <si>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</si>
  <si>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</si>
  <si>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</si>
  <si>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</si>
  <si>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</si>
  <si>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</si>
  <si>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</si>
  <si>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</si>
  <si>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</si>
  <si>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</si>
  <si>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</si>
  <si>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</si>
  <si>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</si>
  <si>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</si>
  <si>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</si>
  <si>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</si>
  <si>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</si>
  <si>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</si>
  <si>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</si>
  <si>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</si>
  <si>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</si>
  <si>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</si>
  <si>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</si>
  <si>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</si>
  <si>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</si>
  <si>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</si>
  <si>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</si>
  <si>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</si>
  <si>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</si>
  <si>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</si>
  <si>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</si>
  <si>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</si>
  <si>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</si>
  <si>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</si>
  <si>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</si>
  <si>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</si>
  <si>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</si>
  <si>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</si>
  <si>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</si>
  <si>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</si>
  <si>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</si>
  <si>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</si>
  <si>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</si>
  <si>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</si>
  <si>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</si>
  <si>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</si>
  <si>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</si>
  <si>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</si>
  <si>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</si>
  <si>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</si>
  <si>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</si>
  <si>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</si>
  <si>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</si>
  <si>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</si>
  <si>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</si>
  <si>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</si>
  <si>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</si>
  <si>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</si>
  <si>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</si>
  <si>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</si>
  <si>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</si>
  <si>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</si>
  <si>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</si>
  <si>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</si>
  <si>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</si>
  <si>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</si>
  <si>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</si>
  <si>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</si>
  <si>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</si>
  <si>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</si>
  <si>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</si>
  <si>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</si>
  <si>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</si>
  <si>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</si>
  <si>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</si>
  <si>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</si>
  <si>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</si>
  <si>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</si>
  <si>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</si>
  <si>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</si>
  <si>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</si>
  <si>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</si>
  <si>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</si>
  <si>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</si>
  <si>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</si>
  <si>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</si>
  <si>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</si>
  <si>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</si>
  <si>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</si>
  <si>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</si>
  <si>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</si>
  <si>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</si>
  <si>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</si>
  <si>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</si>
  <si>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</si>
  <si>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</si>
  <si>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</si>
  <si>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</si>
  <si>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</si>
  <si>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</si>
  <si>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</si>
  <si>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</si>
  <si>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</si>
  <si>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</si>
  <si>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</si>
  <si>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</si>
  <si>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</si>
  <si>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</si>
  <si>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</si>
  <si>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</si>
  <si>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</si>
  <si>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</si>
  <si>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</si>
  <si>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</si>
  <si>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</si>
  <si>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</si>
  <si>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</si>
  <si>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</si>
  <si>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</si>
  <si>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</si>
  <si>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</si>
  <si>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</si>
  <si>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</si>
  <si>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</si>
  <si>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</si>
  <si>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</si>
  <si>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</si>
  <si>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</si>
  <si>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</si>
  <si>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</si>
  <si>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</si>
  <si>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</si>
  <si>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</si>
  <si>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</si>
  <si>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</si>
  <si>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</si>
  <si>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</si>
  <si>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</si>
  <si>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</si>
  <si>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</si>
  <si>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</si>
  <si>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</si>
  <si>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</si>
  <si>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</si>
  <si>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</si>
  <si>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</si>
  <si>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</si>
  <si>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</si>
  <si>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</si>
  <si>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</si>
  <si>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</si>
  <si>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</si>
  <si>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</si>
  <si>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</si>
  <si>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</si>
  <si>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</si>
  <si>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</si>
  <si>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</si>
  <si>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</si>
  <si>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</si>
  <si>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</si>
  <si>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</si>
  <si>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</si>
  <si>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</si>
  <si>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</si>
  <si>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</si>
  <si>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</si>
  <si>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</si>
  <si>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</si>
  <si>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</si>
  <si>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</si>
  <si>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</si>
  <si>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</si>
  <si>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</si>
  <si>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</si>
  <si>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</si>
  <si>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</si>
  <si>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</si>
  <si>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</si>
  <si>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</si>
  <si>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</si>
  <si>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</si>
  <si>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</si>
  <si>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</si>
  <si>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</si>
  <si>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</si>
  <si>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</si>
  <si>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</si>
  <si>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</si>
  <si>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</si>
  <si>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</si>
  <si>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</si>
  <si>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</si>
  <si>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</si>
  <si>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</si>
  <si>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</si>
  <si>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</si>
  <si>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</si>
  <si>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</si>
  <si>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</si>
  <si>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</si>
  <si>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</si>
  <si>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</si>
  <si>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</si>
  <si>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</si>
  <si>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</si>
  <si>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</si>
  <si>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</si>
  <si>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</si>
  <si>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</si>
  <si>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</si>
  <si>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</si>
  <si>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</si>
  <si>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</si>
  <si>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</si>
  <si>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</si>
  <si>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</si>
  <si>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</si>
  <si>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</si>
  <si>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</si>
  <si>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</si>
  <si>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</si>
  <si>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</si>
  <si>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</si>
  <si>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</si>
  <si>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</si>
  <si>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</si>
  <si>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</si>
  <si>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</si>
  <si>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</si>
  <si>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</si>
  <si>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</si>
  <si>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</si>
  <si>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</si>
  <si>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</si>
  <si>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</si>
  <si>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</si>
  <si>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</si>
  <si>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</si>
  <si>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</si>
  <si>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</si>
  <si>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</si>
  <si>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</si>
  <si>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</si>
  <si>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</si>
  <si>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</si>
  <si>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</si>
  <si>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</si>
  <si>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</si>
  <si>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</si>
  <si>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</si>
  <si>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</si>
  <si>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</si>
  <si>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</si>
  <si>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</si>
  <si>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</si>
  <si>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</si>
  <si>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</si>
  <si>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</si>
  <si>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</si>
  <si>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</si>
  <si>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</si>
  <si>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</si>
  <si>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</si>
  <si>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</si>
  <si>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</si>
  <si>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</si>
  <si>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</si>
  <si>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</si>
  <si>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</si>
  <si>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</si>
  <si>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</si>
  <si>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</si>
  <si>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</si>
  <si>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</si>
  <si>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</si>
  <si>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</si>
  <si>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</si>
  <si>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</si>
  <si>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</si>
  <si>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</si>
  <si>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</si>
  <si>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</si>
  <si>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</si>
  <si>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</si>
  <si>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</si>
  <si>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</si>
  <si>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</si>
  <si>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</si>
  <si>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</si>
  <si>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</si>
  <si>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</si>
  <si>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</si>
  <si>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</si>
  <si>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</si>
  <si>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</si>
  <si>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</si>
  <si>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</si>
  <si>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</si>
  <si>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</si>
  <si>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</si>
  <si>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</si>
  <si>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</si>
  <si>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</si>
  <si>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</si>
  <si>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</si>
  <si>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</si>
  <si>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</si>
  <si>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</si>
  <si>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</si>
  <si>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</si>
  <si>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</si>
  <si>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</si>
  <si>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</si>
  <si>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</si>
  <si>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</si>
  <si>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</si>
  <si>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</si>
  <si>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</si>
  <si>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</si>
  <si>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</si>
  <si>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</si>
  <si>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</si>
  <si>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</si>
  <si>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</si>
  <si>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</si>
  <si>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</si>
  <si>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</si>
  <si>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</si>
  <si>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</si>
  <si>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</si>
  <si>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</si>
  <si>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</si>
  <si>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</si>
  <si>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</si>
  <si>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</si>
  <si>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</si>
  <si>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</si>
  <si>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</si>
  <si>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</si>
  <si>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</si>
  <si>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</si>
  <si>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</si>
  <si>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</si>
  <si>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</si>
  <si>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</si>
  <si>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</si>
  <si>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</si>
  <si>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</si>
  <si>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</si>
  <si>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</si>
  <si>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</si>
  <si>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</si>
  <si>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</si>
  <si>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</si>
  <si>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</si>
  <si>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</si>
  <si>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</si>
  <si>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</si>
  <si>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</si>
  <si>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</si>
  <si>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</si>
  <si>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</si>
  <si>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</si>
  <si>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</si>
  <si>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</si>
  <si>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</si>
  <si>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</si>
  <si>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</si>
  <si>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</si>
  <si>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</si>
  <si>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</si>
  <si>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</si>
  <si>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</si>
  <si>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</si>
  <si>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</si>
  <si>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</si>
  <si>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</si>
  <si>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</si>
  <si>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</si>
  <si>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</si>
  <si>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</si>
  <si>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</si>
  <si>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</si>
  <si>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</si>
  <si>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</si>
  <si>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</si>
  <si>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</si>
  <si>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</si>
  <si>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</si>
  <si>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</si>
  <si>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</si>
  <si>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</si>
  <si>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</si>
  <si>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</si>
  <si>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</si>
  <si>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</si>
  <si>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</si>
  <si>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</si>
  <si>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</si>
  <si>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</si>
  <si>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</si>
  <si>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</si>
  <si>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</si>
  <si>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</si>
  <si>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</si>
  <si>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</si>
  <si>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</si>
  <si>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</si>
  <si>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</si>
  <si>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</si>
  <si>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</si>
  <si>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</si>
  <si>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</si>
  <si>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</si>
  <si>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</si>
  <si>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</si>
  <si>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</si>
  <si>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</si>
  <si>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</si>
  <si>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</si>
  <si>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</si>
  <si>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</si>
  <si>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</si>
  <si>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</si>
  <si>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</si>
  <si>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</si>
  <si>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</si>
  <si>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</si>
  <si>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</si>
  <si>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</si>
  <si>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</si>
  <si>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</si>
  <si>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</si>
  <si>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</si>
  <si>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</si>
  <si>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</si>
  <si>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</si>
  <si>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</si>
  <si>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</si>
  <si>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</si>
  <si>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</si>
  <si>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</si>
  <si>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</si>
  <si>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</si>
  <si>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</si>
  <si>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</si>
  <si>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</si>
  <si>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</si>
  <si>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</si>
  <si>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</si>
  <si>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</si>
  <si>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</si>
  <si>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</si>
  <si>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</si>
  <si>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</si>
  <si>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</si>
  <si>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</si>
  <si>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</si>
  <si>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</si>
  <si>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</si>
  <si>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</si>
  <si>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</si>
  <si>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</si>
  <si>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</si>
  <si>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</si>
  <si>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</si>
  <si>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</si>
  <si>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</si>
  <si>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</si>
  <si>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</si>
  <si>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</si>
  <si>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</si>
  <si>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</si>
  <si>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</si>
  <si>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</si>
  <si>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</si>
  <si>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</si>
  <si>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</si>
  <si>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</si>
  <si>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</si>
  <si>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</si>
  <si>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</si>
  <si>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</si>
  <si>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</si>
  <si>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</si>
  <si>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</si>
  <si>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</si>
  <si>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</si>
  <si>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</si>
  <si>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</si>
  <si>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</si>
  <si>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</si>
  <si>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</si>
  <si>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</si>
  <si>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</si>
  <si>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</si>
  <si>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</si>
  <si>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</si>
  <si>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</si>
  <si>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</si>
  <si>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</si>
  <si>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</si>
  <si>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</si>
  <si>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</si>
  <si>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</si>
  <si>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</si>
  <si>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</si>
  <si>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</si>
  <si>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</si>
  <si>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</si>
  <si>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</si>
  <si>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</si>
  <si>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</si>
  <si>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</si>
  <si>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</si>
  <si>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</si>
  <si>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</si>
  <si>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</si>
  <si>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</si>
  <si>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</si>
  <si>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</si>
  <si>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</si>
  <si>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</si>
  <si>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</si>
  <si>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</si>
  <si>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</si>
  <si>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</si>
  <si>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</si>
  <si>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</si>
  <si>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</si>
  <si>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</si>
  <si>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</si>
  <si>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</si>
  <si>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</si>
  <si>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</si>
  <si>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</si>
  <si>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</si>
  <si>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</si>
  <si>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</si>
  <si>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</si>
  <si>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</si>
  <si>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</si>
  <si>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</si>
  <si>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</si>
  <si>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</si>
  <si>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</si>
  <si>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</si>
  <si>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</si>
  <si>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</si>
  <si>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</si>
  <si>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</si>
  <si>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</si>
  <si>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</si>
  <si>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</si>
  <si>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</si>
  <si>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</si>
  <si>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</si>
  <si>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</si>
  <si>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</si>
  <si>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</si>
  <si>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</si>
  <si>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</si>
  <si>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</si>
  <si>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</si>
  <si>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</si>
  <si>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</si>
  <si>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</si>
  <si>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</si>
  <si>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</si>
  <si>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</si>
  <si>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</si>
  <si>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</si>
  <si>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</si>
  <si>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</si>
  <si>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</si>
  <si>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</si>
  <si>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</si>
  <si>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</si>
  <si>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</si>
  <si>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</si>
  <si>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</si>
  <si>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</si>
  <si>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</si>
  <si>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</si>
  <si>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</si>
  <si>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</si>
  <si>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</si>
  <si>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</si>
  <si>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</si>
  <si>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</si>
  <si>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</si>
  <si>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</si>
  <si>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</si>
  <si>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</si>
  <si>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</si>
  <si>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</si>
  <si>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</si>
  <si>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</si>
  <si>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</si>
  <si>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</si>
  <si>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</si>
  <si>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</si>
  <si>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</si>
  <si>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</si>
  <si>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</si>
  <si>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</si>
  <si>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</si>
  <si>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</si>
  <si>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</si>
  <si>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</si>
  <si>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</si>
  <si>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</si>
  <si>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</si>
  <si>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</si>
  <si>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</si>
  <si>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</si>
  <si>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</si>
  <si>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</si>
  <si>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</si>
  <si>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</si>
  <si>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</si>
  <si>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</si>
  <si>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</si>
  <si>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</si>
  <si>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</si>
  <si>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</si>
  <si>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</si>
  <si>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</si>
  <si>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</si>
  <si>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</si>
  <si>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</si>
  <si>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</si>
  <si>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</si>
  <si>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</si>
  <si>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</si>
  <si>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</si>
  <si>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</si>
  <si>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</si>
  <si>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</si>
  <si>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</si>
  <si>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</si>
  <si>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</si>
  <si>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</si>
  <si>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</si>
  <si>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</si>
  <si>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</si>
  <si>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</si>
  <si>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</si>
  <si>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</si>
  <si>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</si>
  <si>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</si>
  <si>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</si>
  <si>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</si>
  <si>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</si>
  <si>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</si>
  <si>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</si>
  <si>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</si>
  <si>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</si>
  <si>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</si>
  <si>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</si>
  <si>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</si>
  <si>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</si>
  <si>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</si>
  <si>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</si>
  <si>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</si>
  <si>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</si>
  <si>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</si>
  <si>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</si>
  <si>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</si>
  <si>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</si>
  <si>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</si>
  <si>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</si>
  <si>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</si>
  <si>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</si>
  <si>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</si>
  <si>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</si>
  <si>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</si>
  <si>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</si>
  <si>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</si>
  <si>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</si>
  <si>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</si>
  <si>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</si>
  <si>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</si>
  <si>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</si>
  <si>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</si>
  <si>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</si>
  <si>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</si>
  <si>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</si>
  <si>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</si>
  <si>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</si>
  <si>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</si>
  <si>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</si>
  <si>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</si>
  <si>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</si>
  <si>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</si>
  <si>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</si>
  <si>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</si>
  <si>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</si>
  <si>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</si>
  <si>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</si>
  <si>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</si>
  <si>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</si>
  <si>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</si>
  <si>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</si>
  <si>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</si>
  <si>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</si>
  <si>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</si>
  <si>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</si>
  <si>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</si>
  <si>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</si>
  <si>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</si>
  <si>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</si>
  <si>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</si>
  <si>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</si>
  <si>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</si>
  <si>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</si>
  <si>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</si>
  <si>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</si>
  <si>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</si>
  <si>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</si>
  <si>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</si>
  <si>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</si>
  <si>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</si>
  <si>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</si>
  <si>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</si>
  <si>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</si>
  <si>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</si>
  <si>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</si>
  <si>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</si>
  <si>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</si>
  <si>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</si>
  <si>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</si>
  <si>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</si>
  <si>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</si>
  <si>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</si>
  <si>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</si>
  <si>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</si>
  <si>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</si>
  <si>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</si>
  <si>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</si>
  <si>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</si>
  <si>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</si>
  <si>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</si>
  <si>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</si>
  <si>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</si>
  <si>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</si>
  <si>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</si>
  <si>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</si>
  <si>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</si>
  <si>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</si>
  <si>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</si>
  <si>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</si>
  <si>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</si>
  <si>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</si>
  <si>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</si>
  <si>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</si>
  <si>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</si>
  <si>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</si>
  <si>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</si>
  <si>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</si>
  <si>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</si>
  <si>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</si>
  <si>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</si>
  <si>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</si>
  <si>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</si>
  <si>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</si>
  <si>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</si>
  <si>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</si>
  <si>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</si>
  <si>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</si>
  <si>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</si>
  <si>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</si>
  <si>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</si>
  <si>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</si>
  <si>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</si>
  <si>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</si>
  <si>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</si>
  <si>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</si>
  <si>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</si>
  <si>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</si>
  <si>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</si>
  <si>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</si>
  <si>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</si>
  <si>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</si>
  <si>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</si>
  <si>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</si>
  <si>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</si>
  <si>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</si>
  <si>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</si>
  <si>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</si>
  <si>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</si>
  <si>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</si>
  <si>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</si>
  <si>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</si>
  <si>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</si>
  <si>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</si>
  <si>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</si>
  <si>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</si>
  <si>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</si>
  <si>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</si>
  <si>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</si>
  <si>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</si>
  <si>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</si>
  <si>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</si>
  <si>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</si>
  <si>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</si>
  <si>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</si>
  <si>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</si>
  <si>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</si>
  <si>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</si>
  <si>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</si>
  <si>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</si>
  <si>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</si>
  <si>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</si>
  <si>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</si>
  <si>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</si>
  <si>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</si>
  <si>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</si>
  <si>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</si>
  <si>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</si>
  <si>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</si>
  <si>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</si>
  <si>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</si>
  <si>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</si>
  <si>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</si>
  <si>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</si>
  <si>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</si>
  <si>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</si>
  <si>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</si>
  <si>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</si>
  <si>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</si>
  <si>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</si>
  <si>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</si>
  <si>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</si>
  <si>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</si>
  <si>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</si>
  <si>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</si>
  <si>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</si>
  <si>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</si>
  <si>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</si>
  <si>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</si>
  <si>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</si>
  <si>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</si>
  <si>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</si>
  <si>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</si>
  <si>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</si>
  <si>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</si>
  <si>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</si>
  <si>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</si>
  <si>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</si>
  <si>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</si>
  <si>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</si>
  <si>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</si>
  <si>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</si>
  <si>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</si>
  <si>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</si>
  <si>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</si>
  <si>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</si>
  <si>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</si>
  <si>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</si>
  <si>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</si>
  <si>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</si>
  <si>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</si>
  <si>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</si>
  <si>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</si>
  <si>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</si>
  <si>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</si>
  <si>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</si>
  <si>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</si>
  <si>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</si>
  <si>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</si>
  <si>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</si>
  <si>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</si>
  <si>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</si>
  <si>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</si>
  <si>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</si>
  <si>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</si>
  <si>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</si>
  <si>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</si>
  <si>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</si>
  <si>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</si>
  <si>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</si>
  <si>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</si>
  <si>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</si>
  <si>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</si>
  <si>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</si>
  <si>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</si>
  <si>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</si>
  <si>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</si>
  <si>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</si>
  <si>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</si>
  <si>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</si>
  <si>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</si>
  <si>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</si>
  <si>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</si>
  <si>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</si>
  <si>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</si>
  <si>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</si>
  <si>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</si>
  <si>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</si>
  <si>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</si>
  <si>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</si>
  <si>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</si>
  <si>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</si>
  <si>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</si>
  <si>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</si>
  <si>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</si>
  <si>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</si>
  <si>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</si>
  <si>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</si>
  <si>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</si>
  <si>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</si>
  <si>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</si>
  <si>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</si>
  <si>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</si>
  <si>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</si>
  <si>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</si>
  <si>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</si>
  <si>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</si>
  <si>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</si>
  <si>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</si>
  <si>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</si>
  <si>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</si>
  <si>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</si>
  <si>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</si>
  <si>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</si>
  <si>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</si>
  <si>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</si>
  <si>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</si>
  <si>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</si>
  <si>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</si>
  <si>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</si>
  <si>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</si>
  <si>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</si>
  <si>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</si>
  <si>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</si>
  <si>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</si>
  <si>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</si>
  <si>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</si>
  <si>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</si>
  <si>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</si>
  <si>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</si>
  <si>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</si>
  <si>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</si>
  <si>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</si>
  <si>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</si>
  <si>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</si>
  <si>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</si>
  <si>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</si>
  <si>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</si>
  <si>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</si>
  <si>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</si>
  <si>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</si>
  <si>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</si>
  <si>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</si>
  <si>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</si>
  <si>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</si>
  <si>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</si>
  <si>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</si>
  <si>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</si>
  <si>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</si>
  <si>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</si>
  <si>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</si>
  <si>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</si>
  <si>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</si>
  <si>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</si>
  <si>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</si>
  <si>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</si>
  <si>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</si>
  <si>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</si>
  <si>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</si>
  <si>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</si>
  <si>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</si>
  <si>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</si>
  <si>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</si>
  <si>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</si>
  <si>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</si>
  <si>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</si>
  <si>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</si>
  <si>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</si>
  <si>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</si>
  <si>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</si>
  <si>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</si>
  <si>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</si>
  <si>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</si>
  <si>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</si>
  <si>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</si>
  <si>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</si>
  <si>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</si>
  <si>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</si>
  <si>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</si>
  <si>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</si>
  <si>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</si>
  <si>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</si>
  <si>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</si>
  <si>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</si>
  <si>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</si>
  <si>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</si>
  <si>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</si>
  <si>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</si>
  <si>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</si>
  <si>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</si>
  <si>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</si>
  <si>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</si>
  <si>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</si>
  <si>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</si>
  <si>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</si>
  <si>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</si>
  <si>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</si>
  <si>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</si>
  <si>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</si>
  <si>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</si>
  <si>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</si>
  <si>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</si>
  <si>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</si>
  <si>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</si>
  <si>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</si>
  <si>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</si>
  <si>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</si>
  <si>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</si>
  <si>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</si>
  <si>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</si>
  <si>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</si>
  <si>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</si>
  <si>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</si>
  <si>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</si>
  <si>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</si>
  <si>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</si>
  <si>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</si>
  <si>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</si>
  <si>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</si>
  <si>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</si>
  <si>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</si>
  <si>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</si>
  <si>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</si>
  <si>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</si>
  <si>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</si>
  <si>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</si>
  <si>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</si>
  <si>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</si>
  <si>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</si>
  <si>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</si>
  <si>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</si>
  <si>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</si>
  <si>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</si>
  <si>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</si>
  <si>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</si>
  <si>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</si>
  <si>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</si>
  <si>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</si>
  <si>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</si>
  <si>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</si>
  <si>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</si>
  <si>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</si>
  <si>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</si>
  <si>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</si>
  <si>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</si>
  <si>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</si>
  <si>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</si>
  <si>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</si>
  <si>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</si>
  <si>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</si>
  <si>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</si>
  <si>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</si>
  <si>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</si>
  <si>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</si>
  <si>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</si>
  <si>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</si>
  <si>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</si>
  <si>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</si>
  <si>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</si>
  <si>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</si>
  <si>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</si>
  <si>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</si>
  <si>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</si>
  <si>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</si>
  <si>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</si>
  <si>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</si>
  <si>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</si>
  <si>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</si>
  <si>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</si>
  <si>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</si>
  <si>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</si>
  <si>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</si>
  <si>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</si>
  <si>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</si>
  <si>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</si>
  <si>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</si>
  <si>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</si>
  <si>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</si>
  <si>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</si>
  <si>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</si>
  <si>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</si>
  <si>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</si>
  <si>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</si>
  <si>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</si>
  <si>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</si>
  <si>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</si>
  <si>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</si>
  <si>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</si>
  <si>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</si>
  <si>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</si>
  <si>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</si>
  <si>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</si>
  <si>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</si>
  <si>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</si>
  <si>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</si>
  <si>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</si>
  <si>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</si>
  <si>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</si>
  <si>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</si>
  <si>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</si>
  <si>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</si>
  <si>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</si>
  <si>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</si>
  <si>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</si>
  <si>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</si>
  <si>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</si>
  <si>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</si>
  <si>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</si>
  <si>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</si>
  <si>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</si>
  <si>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</si>
  <si>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</si>
  <si>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</si>
  <si>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</si>
  <si>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</si>
  <si>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</si>
  <si>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</si>
  <si>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</si>
  <si>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</si>
  <si>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</si>
  <si>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</si>
  <si>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</si>
  <si>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</si>
  <si>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</si>
  <si>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</si>
  <si>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</si>
  <si>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</si>
  <si>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</si>
  <si>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</si>
  <si>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</si>
  <si>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</si>
  <si>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</si>
  <si>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</si>
  <si>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</si>
  <si>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</si>
  <si>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</si>
  <si>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</si>
  <si>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</si>
  <si>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</si>
  <si>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</si>
  <si>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</si>
  <si>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</si>
  <si>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</si>
  <si>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</si>
  <si>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</si>
  <si>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</si>
  <si>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</si>
  <si>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</si>
  <si>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</si>
  <si>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</si>
  <si>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</si>
  <si>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</si>
  <si>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</si>
  <si>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</si>
  <si>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</si>
  <si>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</si>
  <si>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</si>
  <si>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</si>
  <si>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</si>
  <si>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</si>
  <si>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</si>
  <si>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</si>
  <si>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</si>
  <si>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</si>
  <si>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</si>
  <si>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</si>
  <si>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</si>
  <si>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</si>
  <si>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</si>
  <si>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</si>
  <si>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</si>
  <si>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</si>
  <si>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</si>
  <si>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</si>
  <si>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</si>
  <si>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</si>
  <si>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</si>
  <si>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</si>
  <si>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</si>
  <si>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</si>
  <si>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</si>
  <si>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</si>
  <si>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</si>
  <si>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</si>
  <si>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</si>
  <si>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</si>
  <si>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</si>
  <si>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</si>
  <si>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</si>
  <si>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</si>
  <si>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</si>
  <si>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</si>
  <si>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</si>
  <si>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</si>
  <si>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</si>
  <si>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</si>
  <si>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</si>
  <si>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</si>
  <si>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</si>
  <si>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</si>
  <si>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</si>
  <si>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</si>
  <si>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</si>
  <si>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</si>
  <si>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</si>
  <si>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</si>
  <si>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</si>
  <si>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</si>
  <si>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</si>
  <si>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</si>
  <si>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</si>
  <si>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</si>
  <si>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</si>
  <si>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</si>
  <si>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</si>
  <si>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</si>
  <si>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</si>
  <si>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</si>
  <si>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</si>
  <si>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</si>
  <si>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</si>
  <si>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</si>
  <si>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</si>
  <si>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</si>
  <si>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</si>
  <si>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</si>
  <si>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</si>
  <si>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</si>
  <si>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</si>
  <si>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</si>
  <si>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</si>
  <si>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</si>
  <si>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</si>
  <si>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</si>
  <si>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</si>
  <si>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</si>
  <si>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</si>
  <si>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</si>
  <si>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</si>
  <si>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</si>
  <si>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</si>
  <si>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</si>
  <si>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</si>
  <si>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</si>
  <si>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</si>
  <si>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</si>
  <si>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</si>
  <si>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</si>
  <si>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</si>
  <si>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</si>
  <si>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</si>
  <si>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</si>
  <si>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</si>
  <si>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</si>
  <si>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</si>
  <si>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</si>
  <si>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</si>
  <si>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</si>
  <si>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</si>
  <si>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</si>
  <si>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</si>
  <si>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</si>
  <si>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</si>
  <si>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</si>
  <si>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</si>
  <si>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</si>
  <si>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</si>
  <si>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</si>
  <si>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</si>
  <si>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</si>
  <si>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</si>
  <si>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</si>
  <si>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</si>
  <si>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</si>
  <si>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</si>
  <si>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</si>
  <si>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</si>
  <si>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</si>
  <si>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</si>
  <si>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</si>
  <si>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</si>
  <si>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</si>
  <si>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</si>
  <si>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</si>
  <si>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</si>
  <si>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</si>
  <si>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</si>
  <si>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</si>
  <si>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</si>
  <si>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</si>
  <si>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</si>
  <si>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</si>
  <si>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</si>
  <si>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</si>
  <si>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</si>
  <si>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</si>
  <si>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</si>
  <si>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</si>
  <si>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</si>
  <si>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</si>
  <si>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</si>
  <si>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</si>
  <si>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</si>
  <si>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</si>
  <si>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</si>
  <si>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</si>
  <si>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</si>
  <si>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</si>
  <si>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</si>
  <si>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</si>
  <si>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</si>
  <si>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</si>
  <si>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</si>
  <si>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</si>
  <si>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</si>
  <si>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</si>
  <si>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</si>
  <si>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</si>
  <si>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</si>
  <si>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</si>
  <si>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</si>
  <si>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</si>
  <si>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</si>
  <si>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</si>
  <si>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</si>
  <si>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</si>
  <si>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</si>
  <si>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</si>
  <si>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</si>
  <si>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</si>
  <si>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</si>
  <si>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</si>
  <si>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</si>
  <si>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</si>
  <si>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</si>
  <si>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</si>
  <si>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</si>
  <si>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</si>
  <si>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</si>
  <si>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</si>
  <si>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</si>
  <si>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</si>
  <si>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</si>
  <si>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</si>
  <si>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</si>
  <si>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</si>
  <si>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</si>
  <si>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</si>
  <si>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</si>
  <si>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</si>
  <si>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</si>
  <si>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</si>
  <si>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</si>
  <si>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</si>
  <si>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</si>
  <si>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</si>
  <si>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</si>
  <si>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</si>
  <si>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</si>
  <si>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</si>
  <si>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</si>
  <si>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</si>
  <si>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</si>
  <si>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</si>
  <si>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</si>
  <si>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</si>
  <si>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</si>
  <si>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</si>
  <si>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</si>
  <si>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</si>
  <si>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</si>
  <si>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</si>
  <si>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</si>
  <si>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</si>
  <si>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</si>
  <si>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</si>
  <si>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</si>
  <si>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</si>
  <si>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</si>
  <si>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</si>
  <si>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</si>
  <si>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</si>
  <si>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</si>
  <si>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</si>
  <si>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</si>
  <si>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</si>
  <si>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</si>
  <si>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</si>
  <si>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</si>
  <si>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</si>
  <si>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</si>
  <si>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</si>
  <si>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</si>
  <si>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</si>
  <si>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</si>
  <si>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</si>
  <si>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</si>
  <si>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</si>
  <si>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</si>
  <si>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</si>
  <si>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</si>
  <si>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</si>
  <si>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</si>
  <si>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</si>
  <si>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</si>
  <si>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</si>
  <si>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</si>
  <si>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</si>
  <si>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</si>
  <si>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</si>
  <si>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</si>
  <si>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</si>
  <si>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</si>
  <si>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</si>
  <si>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</si>
  <si>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</si>
  <si>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</si>
  <si>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</si>
  <si>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</si>
  <si>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</si>
  <si>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</si>
  <si>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</si>
  <si>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</si>
  <si>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</si>
  <si>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</si>
  <si>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</si>
  <si>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</si>
  <si>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</si>
  <si>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</si>
  <si>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</si>
  <si>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</si>
  <si>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</si>
  <si>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</si>
  <si>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</si>
  <si>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</si>
  <si>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</si>
  <si>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</si>
  <si>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</si>
  <si>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</si>
  <si>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</si>
  <si>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</si>
  <si>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</si>
  <si>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</si>
  <si>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</si>
  <si>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</si>
  <si>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</si>
  <si>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</si>
  <si>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</si>
  <si>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</si>
  <si>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</si>
  <si>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</si>
  <si>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</si>
  <si>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</si>
  <si>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</si>
  <si>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</si>
  <si>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</si>
  <si>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</si>
  <si>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</si>
  <si>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</si>
  <si>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</si>
  <si>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</si>
  <si>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</si>
  <si>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</si>
  <si>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</si>
  <si>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</si>
  <si>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</si>
  <si>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</si>
  <si>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</si>
  <si>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</si>
  <si>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</si>
  <si>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</si>
  <si>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</si>
  <si>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</si>
  <si>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</si>
  <si>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</si>
  <si>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</si>
  <si>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</si>
  <si>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</si>
  <si>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</si>
  <si>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</si>
  <si>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</si>
  <si>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</si>
  <si>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</si>
  <si>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</si>
  <si>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</si>
  <si>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</si>
  <si>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</si>
  <si>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</si>
  <si>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</si>
  <si>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</si>
  <si>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</si>
  <si>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</si>
  <si>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</si>
  <si>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</si>
  <si>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</si>
  <si>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</si>
  <si>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</si>
  <si>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</si>
  <si>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</si>
  <si>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</si>
  <si>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</si>
  <si>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</si>
  <si>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</si>
  <si>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</si>
  <si>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</si>
  <si>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</si>
  <si>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</si>
  <si>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</si>
  <si>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</si>
  <si>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</si>
  <si>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</si>
  <si>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</si>
  <si>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</si>
  <si>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</si>
  <si>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</si>
  <si>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</si>
  <si>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</si>
  <si>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</si>
  <si>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</si>
  <si>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</si>
  <si>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</si>
  <si>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</si>
  <si>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</si>
  <si>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</si>
  <si>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</si>
  <si>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</si>
  <si>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</si>
  <si>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</si>
  <si>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</si>
  <si>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</si>
  <si>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</si>
  <si>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</si>
  <si>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</si>
  <si>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</si>
  <si>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</si>
  <si>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</si>
  <si>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</si>
  <si>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</si>
  <si>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</si>
  <si>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</si>
  <si>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</si>
  <si>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</si>
  <si>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</si>
  <si>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</si>
  <si>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</si>
  <si>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</si>
  <si>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</si>
  <si>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</si>
  <si>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</si>
  <si>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</si>
  <si>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</si>
  <si>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</si>
  <si>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</si>
  <si>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</si>
  <si>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</si>
  <si>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</si>
  <si>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</si>
  <si>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</si>
  <si>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</si>
  <si>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</si>
  <si>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</si>
  <si>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</si>
  <si>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</si>
  <si>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</si>
  <si>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</si>
  <si>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</si>
  <si>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</si>
  <si>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</si>
  <si>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</si>
  <si>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</si>
  <si>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</si>
  <si>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</si>
  <si>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</si>
  <si>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</si>
  <si>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</si>
  <si>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</si>
  <si>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</si>
  <si>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</si>
  <si>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</si>
  <si>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</si>
  <si>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</si>
  <si>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</si>
  <si>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</si>
  <si>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</si>
  <si>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</si>
  <si>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</si>
  <si>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</si>
  <si>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</si>
  <si>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</si>
  <si>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</si>
  <si>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</si>
  <si>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</si>
  <si>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</si>
  <si>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</si>
  <si>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</si>
  <si>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</si>
  <si>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</si>
  <si>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</si>
  <si>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</si>
  <si>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</si>
  <si>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</si>
  <si>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</si>
  <si>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</si>
  <si>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</si>
  <si>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</si>
  <si>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</si>
  <si>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</si>
  <si>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</si>
  <si>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</si>
  <si>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</si>
  <si>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</si>
  <si>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</si>
  <si>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</si>
  <si>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</si>
  <si>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</si>
  <si>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</si>
  <si>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</si>
  <si>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</si>
  <si>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</si>
  <si>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</si>
  <si>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</si>
  <si>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</si>
  <si>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</si>
  <si>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</si>
  <si>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</si>
  <si>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</si>
  <si>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</si>
  <si>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</si>
  <si>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</si>
  <si>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</si>
  <si>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</si>
  <si>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</si>
  <si>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</si>
  <si>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</si>
  <si>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</si>
  <si>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</si>
  <si>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</si>
  <si>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</si>
  <si>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</si>
  <si>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</si>
  <si>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</si>
  <si>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</si>
  <si>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</si>
  <si>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</si>
  <si>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</si>
  <si>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</si>
  <si>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</si>
  <si>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</si>
  <si>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</si>
  <si>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</si>
  <si>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</si>
  <si>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</si>
  <si>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</si>
  <si>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</si>
  <si>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</si>
  <si>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</si>
  <si>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</si>
  <si>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</si>
  <si>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</si>
  <si>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</si>
  <si>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</si>
  <si>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</si>
  <si>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</si>
  <si>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</si>
  <si>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</si>
  <si>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</si>
  <si>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</si>
  <si>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</si>
  <si>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</si>
  <si>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</si>
  <si>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</si>
  <si>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</si>
  <si>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</si>
  <si>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</si>
  <si>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</si>
  <si>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</si>
  <si>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</si>
  <si>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</si>
  <si>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</si>
  <si>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</si>
  <si>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</si>
  <si>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</si>
  <si>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</si>
  <si>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</si>
  <si>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</si>
  <si>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</si>
  <si>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</si>
  <si>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</si>
  <si>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</si>
  <si>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</si>
  <si>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</si>
  <si>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</si>
  <si>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</si>
  <si>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</si>
  <si>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</si>
  <si>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</si>
  <si>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</si>
  <si>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</si>
  <si>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</si>
  <si>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</si>
  <si>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</si>
  <si>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</si>
  <si>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</si>
  <si>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</si>
  <si>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</si>
  <si>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</si>
  <si>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</si>
  <si>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</si>
  <si>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</si>
  <si>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</si>
  <si>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</si>
  <si>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</si>
  <si>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</si>
  <si>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</si>
  <si>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</si>
  <si>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</si>
  <si>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</si>
  <si>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</si>
  <si>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</si>
  <si>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</si>
  <si>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</si>
  <si>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</si>
  <si>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</si>
  <si>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</si>
  <si>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</si>
  <si>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</si>
  <si>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</si>
  <si>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</si>
  <si>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</si>
  <si>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</si>
  <si>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</si>
  <si>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</si>
  <si>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</si>
  <si>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</si>
  <si>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</si>
  <si>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</si>
  <si>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</si>
  <si>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</si>
  <si>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</si>
  <si>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</si>
  <si>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</si>
  <si>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</si>
  <si>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</si>
  <si>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</si>
  <si>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</si>
  <si>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</si>
  <si>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</si>
  <si>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</si>
  <si>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</si>
  <si>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</si>
  <si>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</si>
  <si>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</si>
  <si>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</si>
  <si>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</si>
  <si>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</si>
  <si>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</si>
  <si>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</si>
  <si>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</si>
  <si>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</si>
  <si>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</si>
  <si>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</si>
  <si>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</si>
  <si>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</si>
  <si>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</si>
  <si>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</si>
  <si>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</si>
  <si>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</si>
  <si>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</si>
  <si>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</si>
  <si>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</si>
  <si>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</si>
  <si>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</si>
  <si>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</si>
  <si>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</si>
  <si>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</si>
  <si>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</si>
  <si>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</si>
  <si>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</si>
  <si>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</si>
  <si>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</si>
  <si>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</si>
  <si>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</si>
  <si>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</si>
  <si>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</si>
  <si>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</si>
  <si>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</si>
  <si>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</si>
  <si>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</si>
  <si>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</si>
  <si>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</si>
  <si>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</si>
  <si>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</si>
  <si>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</si>
  <si>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</si>
  <si>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</si>
  <si>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</si>
  <si>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</si>
  <si>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</si>
  <si>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</si>
  <si>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</si>
  <si>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</si>
  <si>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</si>
  <si>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</si>
  <si>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</si>
  <si>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</si>
  <si>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</si>
  <si>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</si>
  <si>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</si>
  <si>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</si>
  <si>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</si>
  <si>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</si>
  <si>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</si>
  <si>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</si>
  <si>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</si>
  <si>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</si>
  <si>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</si>
  <si>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</si>
  <si>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</si>
  <si>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</si>
  <si>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</si>
  <si>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</si>
  <si>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</si>
  <si>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</si>
  <si>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</si>
  <si>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</si>
  <si>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</si>
  <si>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</si>
  <si>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</si>
  <si>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</si>
  <si>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</si>
  <si>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</si>
  <si>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</si>
  <si>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</si>
  <si>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</si>
  <si>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</si>
  <si>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</si>
  <si>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</si>
  <si>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</si>
  <si>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</si>
  <si>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</si>
  <si>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</si>
  <si>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</si>
  <si>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</si>
  <si>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</si>
  <si>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</si>
  <si>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</si>
  <si>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</si>
  <si>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</si>
  <si>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</si>
  <si>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</si>
  <si>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</si>
  <si>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</si>
  <si>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</si>
  <si>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</si>
  <si>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</si>
  <si>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</si>
  <si>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</si>
  <si>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</si>
  <si>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</si>
  <si>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</si>
  <si>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</si>
  <si>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</si>
  <si>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</si>
  <si>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</si>
  <si>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</si>
  <si>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</si>
  <si>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</si>
  <si>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</si>
  <si>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</si>
  <si>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</si>
  <si>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</si>
  <si>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</si>
  <si>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</si>
  <si>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</si>
  <si>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</si>
  <si>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</si>
  <si>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</si>
  <si>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</si>
  <si>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</si>
  <si>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</si>
  <si>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</si>
  <si>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</si>
  <si>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</si>
  <si>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</si>
  <si>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</si>
  <si>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</si>
  <si>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</si>
  <si>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</si>
  <si>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</si>
  <si>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</si>
  <si>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</si>
  <si>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</si>
  <si>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</si>
  <si>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</si>
  <si>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</si>
  <si>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</si>
  <si>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</si>
  <si>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</si>
  <si>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</si>
  <si>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</si>
  <si>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</si>
  <si>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</si>
  <si>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</si>
  <si>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</si>
  <si>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</si>
  <si>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</si>
  <si>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</si>
  <si>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</si>
  <si>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</si>
  <si>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</si>
  <si>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</si>
  <si>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</si>
  <si>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</si>
  <si>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</si>
  <si>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</si>
  <si>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</si>
  <si>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</si>
  <si>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</si>
  <si>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</si>
  <si>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</si>
  <si>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</si>
  <si>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</si>
  <si>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</si>
  <si>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</si>
  <si>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</si>
  <si>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</si>
  <si>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</si>
  <si>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</si>
  <si>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</si>
  <si>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</si>
  <si>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</si>
  <si>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</si>
  <si>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</si>
  <si>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</si>
  <si>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</si>
  <si>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</si>
  <si>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</si>
  <si>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</si>
  <si>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</si>
  <si>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</si>
  <si>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</si>
  <si>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</si>
  <si>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</si>
  <si>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</si>
  <si>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</si>
  <si>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</si>
  <si>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</si>
  <si>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</si>
  <si>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</si>
  <si>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</si>
  <si>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</si>
  <si>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</si>
  <si>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</si>
  <si>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</si>
  <si>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</si>
  <si>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</si>
  <si>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</si>
  <si>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</si>
  <si>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</si>
  <si>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</si>
  <si>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</si>
  <si>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</si>
  <si>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</si>
  <si>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</si>
  <si>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</si>
  <si>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</si>
  <si>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</si>
  <si>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</si>
  <si>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</si>
  <si>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</si>
  <si>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</si>
  <si>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</si>
  <si>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</si>
  <si>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</si>
  <si>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</si>
  <si>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</si>
  <si>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</si>
  <si>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</si>
  <si>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</si>
  <si>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</si>
  <si>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</si>
  <si>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</si>
  <si>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</si>
  <si>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</si>
  <si>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</si>
  <si>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</si>
  <si>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</si>
  <si>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</si>
  <si>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</si>
  <si>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</si>
  <si>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</si>
  <si>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</si>
  <si>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</si>
  <si>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</si>
  <si>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</si>
  <si>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</si>
  <si>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</si>
  <si>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</si>
  <si>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</si>
  <si>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</si>
  <si>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</si>
  <si>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</si>
  <si>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</si>
  <si>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</si>
  <si>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</si>
  <si>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</si>
  <si>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</si>
  <si>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</si>
  <si>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</si>
  <si>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</si>
  <si>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</si>
  <si>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</si>
  <si>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</si>
  <si>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</si>
  <si>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</si>
  <si>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</si>
  <si>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</si>
  <si>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</si>
  <si>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</si>
  <si>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</si>
  <si>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</si>
  <si>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</si>
  <si>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</si>
  <si>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</si>
  <si>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</si>
  <si>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</si>
  <si>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</si>
  <si>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</si>
  <si>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</si>
  <si>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</si>
  <si>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</si>
  <si>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</si>
  <si>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</si>
  <si>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</si>
  <si>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</si>
  <si>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</si>
  <si>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</si>
  <si>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</si>
  <si>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</si>
  <si>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</si>
  <si>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</si>
  <si>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</si>
  <si>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</si>
  <si>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</si>
  <si>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</si>
  <si>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</si>
  <si>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</si>
  <si>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</si>
  <si>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</si>
  <si>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</si>
  <si>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</si>
  <si>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</si>
  <si>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</si>
  <si>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</si>
  <si>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</si>
  <si>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</si>
  <si>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</si>
  <si>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</si>
  <si>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</si>
  <si>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</si>
  <si>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</si>
  <si>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</si>
  <si>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</si>
  <si>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</si>
  <si>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</si>
  <si>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</si>
  <si>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</si>
  <si>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</si>
  <si>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</si>
  <si>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</si>
  <si>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</si>
  <si>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</si>
  <si>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</si>
  <si>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</si>
  <si>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</si>
  <si>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</si>
  <si>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</si>
  <si>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</si>
  <si>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</si>
  <si>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</si>
  <si>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</si>
  <si>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</si>
  <si>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</si>
  <si>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</si>
  <si>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</si>
  <si>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</si>
  <si>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</si>
  <si>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</si>
  <si>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</si>
  <si>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</si>
  <si>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</si>
  <si>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</si>
  <si>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</si>
  <si>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</si>
  <si>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</si>
  <si>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</si>
  <si>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</si>
  <si>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</si>
  <si>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</si>
  <si>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</si>
  <si>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</si>
  <si>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</si>
  <si>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</si>
  <si>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</si>
  <si>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</si>
  <si>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</si>
  <si>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</si>
  <si>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</si>
  <si>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</si>
  <si>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</si>
  <si>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</si>
  <si>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</si>
  <si>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</si>
  <si>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</si>
  <si>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</si>
  <si>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</si>
  <si>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</si>
  <si>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</si>
  <si>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</si>
  <si>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</si>
  <si>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</si>
  <si>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</si>
  <si>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</si>
  <si>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</si>
  <si>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</si>
  <si>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</si>
  <si>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</si>
  <si>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</si>
  <si>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</si>
  <si>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</si>
  <si>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</si>
  <si>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</si>
  <si>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</si>
  <si>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</si>
  <si>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</si>
  <si>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</si>
  <si>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</si>
  <si>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</si>
  <si>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</si>
  <si>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</si>
  <si>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</si>
  <si>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</si>
  <si>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</si>
  <si>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</si>
  <si>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</si>
  <si>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</si>
  <si>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</si>
  <si>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</si>
  <si>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</si>
  <si>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</si>
  <si>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</si>
  <si>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</si>
  <si>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</si>
  <si>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</si>
  <si>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</si>
  <si>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</si>
  <si>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</si>
  <si>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</si>
  <si>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</si>
  <si>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</si>
  <si>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</si>
  <si>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</si>
  <si>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</si>
  <si>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</si>
  <si>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</si>
  <si>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</si>
  <si>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</si>
  <si>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</si>
  <si>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</si>
  <si>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</si>
  <si>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</si>
  <si>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</si>
  <si>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</si>
  <si>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</si>
  <si>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</si>
  <si>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</si>
  <si>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</si>
  <si>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</si>
  <si>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</si>
  <si>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</si>
  <si>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</si>
  <si>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</si>
  <si>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</si>
  <si>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</si>
  <si>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</si>
  <si>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</si>
  <si>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</si>
  <si>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</si>
  <si>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</si>
  <si>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</si>
  <si>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</si>
  <si>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</si>
  <si>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</si>
  <si>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</si>
  <si>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</si>
  <si>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</si>
  <si>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</si>
  <si>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</si>
  <si>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</si>
  <si>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</si>
  <si>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</si>
  <si>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</si>
  <si>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</si>
  <si>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</si>
  <si>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</si>
  <si>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</si>
  <si>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</si>
  <si>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</si>
  <si>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</si>
  <si>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</si>
  <si>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</si>
  <si>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</si>
  <si>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</si>
  <si>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</si>
  <si>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</si>
  <si>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</si>
  <si>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</si>
  <si>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</si>
  <si>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</si>
  <si>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</si>
  <si>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</si>
  <si>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</si>
  <si>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</si>
  <si>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</si>
  <si>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</si>
  <si>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</si>
  <si>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</si>
  <si>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</si>
  <si>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</si>
  <si>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</si>
  <si>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</si>
  <si>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</si>
  <si>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</si>
  <si>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</si>
  <si>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</si>
  <si>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</si>
  <si>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</si>
  <si>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</si>
  <si>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</si>
  <si>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</si>
  <si>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</si>
  <si>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</si>
  <si>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</si>
  <si>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</si>
  <si>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</si>
  <si>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</si>
  <si>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</si>
  <si>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</si>
  <si>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</si>
  <si>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</si>
  <si>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</si>
  <si>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</si>
  <si>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</si>
  <si>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</si>
  <si>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</si>
  <si>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</si>
  <si>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</si>
  <si>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</si>
  <si>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</si>
  <si>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</si>
  <si>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</si>
  <si>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</si>
  <si>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</si>
  <si>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</si>
  <si>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</si>
  <si>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</si>
  <si>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</si>
  <si>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</si>
  <si>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</si>
  <si>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</si>
  <si>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</si>
  <si>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</si>
  <si>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</si>
  <si>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</si>
  <si>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</si>
  <si>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</si>
  <si>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</si>
  <si>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</si>
  <si>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</si>
  <si>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</si>
  <si>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</si>
  <si>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</si>
  <si>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</si>
  <si>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</si>
  <si>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</si>
  <si>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</si>
  <si>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</si>
  <si>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</si>
  <si>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</si>
  <si>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</si>
  <si>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</si>
  <si>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</si>
  <si>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</si>
  <si>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</si>
  <si>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</si>
  <si>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</si>
  <si>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</si>
  <si>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</si>
  <si>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</si>
  <si>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</si>
  <si>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</si>
  <si>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</si>
  <si>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</si>
  <si>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</si>
  <si>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</si>
  <si>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</si>
  <si>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</si>
  <si>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</si>
  <si>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</si>
  <si>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</si>
  <si>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</si>
  <si>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</si>
  <si>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</si>
  <si>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</si>
  <si>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</si>
  <si>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</si>
  <si>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</si>
  <si>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</si>
  <si>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</si>
  <si>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</si>
  <si>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</si>
  <si>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</si>
  <si>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</si>
  <si>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</si>
  <si>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</si>
  <si>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</si>
  <si>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</si>
  <si>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</si>
  <si>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</si>
  <si>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</si>
  <si>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</si>
  <si>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</si>
  <si>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</si>
  <si>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</si>
  <si>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</si>
  <si>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</si>
  <si>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</si>
  <si>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</si>
  <si>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</si>
  <si>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</si>
  <si>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</si>
  <si>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</si>
  <si>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</si>
  <si>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</si>
  <si>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</si>
  <si>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</si>
  <si>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</si>
  <si>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</si>
  <si>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</si>
  <si>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</si>
  <si>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</si>
  <si>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</si>
  <si>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</si>
  <si>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</si>
  <si>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</si>
  <si>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</si>
  <si>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</si>
  <si>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</si>
  <si>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</si>
  <si>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</si>
  <si>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</si>
  <si>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</si>
  <si>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</si>
  <si>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</si>
  <si>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</si>
  <si>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</si>
  <si>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</si>
  <si>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</si>
  <si>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</si>
  <si>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</si>
  <si>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</si>
  <si>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</si>
  <si>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</si>
  <si>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</si>
  <si>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</si>
  <si>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</si>
  <si>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</si>
  <si>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</si>
  <si>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</si>
  <si>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</si>
  <si>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</si>
  <si>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</si>
  <si>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</si>
  <si>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</si>
  <si>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</si>
  <si>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</si>
  <si>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</si>
  <si>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</si>
  <si>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</si>
  <si>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</si>
  <si>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</si>
  <si>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</si>
  <si>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</si>
  <si>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</si>
  <si>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</si>
  <si>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</si>
  <si>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</si>
  <si>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</si>
  <si>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</si>
  <si>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</si>
  <si>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</si>
  <si>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</si>
  <si>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</si>
  <si>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</si>
  <si>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</si>
  <si>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</si>
  <si>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</si>
  <si>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</si>
  <si>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</si>
  <si>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</si>
  <si>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</si>
  <si>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</si>
  <si>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</si>
  <si>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</si>
  <si>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</si>
  <si>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</si>
  <si>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</si>
  <si>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</si>
  <si>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</si>
  <si>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</si>
  <si>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</si>
  <si>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</si>
  <si>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</si>
  <si>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</si>
  <si>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</si>
  <si>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</si>
  <si>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</si>
  <si>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</si>
  <si>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</si>
  <si>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</si>
  <si>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</si>
  <si>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</si>
  <si>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</si>
  <si>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</si>
  <si>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</si>
  <si>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</si>
  <si>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</si>
  <si>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</si>
  <si>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</si>
  <si>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</si>
  <si>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</si>
  <si>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</si>
  <si>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</si>
  <si>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</si>
  <si>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</si>
  <si>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</si>
  <si>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</si>
  <si>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</si>
  <si>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</si>
  <si>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</si>
  <si>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</si>
  <si>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</si>
  <si>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</si>
  <si>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</si>
  <si>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</si>
  <si>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</si>
  <si>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</si>
  <si>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</si>
  <si>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</si>
  <si>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</si>
  <si>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</si>
  <si>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</si>
  <si>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</si>
  <si>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</si>
  <si>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</si>
  <si>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</si>
  <si>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</si>
  <si>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</si>
  <si>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</si>
  <si>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</si>
  <si>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</si>
  <si>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</si>
  <si>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</si>
  <si>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</si>
  <si>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</si>
  <si>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</si>
  <si>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</si>
  <si>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</si>
  <si>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</si>
  <si>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</si>
  <si>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</si>
  <si>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</si>
  <si>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</si>
  <si>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</si>
  <si>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</si>
  <si>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</si>
  <si>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</si>
  <si>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</si>
  <si>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</si>
  <si>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</si>
  <si>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</si>
  <si>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</si>
  <si>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</si>
  <si>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</si>
  <si>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</si>
  <si>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</si>
  <si>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</si>
  <si>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</si>
  <si>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</si>
  <si>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</si>
  <si>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</si>
  <si>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</si>
  <si>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</si>
  <si>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</si>
  <si>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</si>
  <si>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</si>
  <si>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</si>
  <si>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</si>
  <si>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</si>
  <si>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</si>
  <si>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</si>
  <si>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</si>
  <si>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</si>
  <si>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</si>
  <si>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</si>
  <si>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</si>
  <si>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</si>
  <si>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</si>
  <si>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</si>
  <si>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</si>
  <si>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</si>
  <si>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</si>
  <si>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</si>
  <si>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</si>
  <si>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</si>
  <si>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</si>
  <si>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</si>
  <si>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</si>
  <si>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</si>
  <si>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</si>
  <si>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</si>
  <si>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</si>
  <si>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</si>
  <si>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</si>
  <si>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</si>
  <si>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</si>
  <si>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</si>
  <si>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</si>
  <si>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</si>
  <si>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</si>
  <si>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</si>
  <si>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</si>
  <si>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</si>
  <si>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</si>
  <si>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</si>
  <si>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</si>
  <si>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</si>
  <si>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</si>
  <si>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</si>
  <si>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</si>
  <si>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</si>
  <si>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</si>
  <si>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</si>
  <si>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</si>
  <si>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</si>
  <si>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</si>
  <si>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</si>
  <si>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</si>
  <si>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</si>
  <si>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</si>
  <si>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</si>
  <si>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</si>
  <si>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</si>
  <si>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</si>
  <si>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</si>
  <si>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</si>
  <si>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</si>
  <si>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</si>
  <si>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</si>
  <si>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</si>
  <si>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</si>
  <si>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</si>
  <si>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</si>
  <si>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</si>
  <si>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</si>
  <si>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</si>
  <si>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</si>
  <si>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</si>
  <si>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</si>
  <si>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</si>
  <si>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</si>
  <si>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</si>
  <si>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</si>
  <si>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</si>
  <si>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</si>
  <si>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</si>
  <si>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</si>
  <si>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</si>
  <si>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</si>
  <si>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</si>
  <si>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</si>
  <si>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</si>
  <si>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</si>
  <si>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</si>
  <si>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</si>
  <si>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</si>
  <si>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</si>
  <si>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</si>
  <si>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</si>
  <si>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</si>
  <si>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</si>
  <si>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</si>
  <si>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</si>
  <si>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</si>
  <si>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</si>
  <si>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</si>
  <si>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</si>
  <si>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</si>
  <si>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</si>
  <si>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</si>
  <si>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</si>
  <si>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</si>
  <si>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</si>
  <si>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</si>
  <si>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</si>
  <si>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</si>
  <si>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</si>
  <si>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</si>
  <si>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</si>
  <si>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</si>
  <si>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</si>
  <si>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</si>
  <si>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</si>
  <si>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</si>
  <si>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</si>
  <si>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</si>
  <si>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</si>
  <si>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</si>
  <si>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</si>
  <si>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</si>
  <si>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</si>
  <si>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</si>
  <si>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</si>
  <si>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</si>
  <si>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</si>
  <si>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</si>
  <si>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</si>
  <si>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</si>
  <si>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</si>
  <si>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</si>
  <si>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</si>
  <si>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</si>
  <si>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</si>
  <si>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</si>
  <si>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</si>
  <si>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</si>
  <si>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</si>
  <si>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</si>
  <si>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</si>
  <si>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</si>
  <si>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</si>
  <si>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</si>
  <si>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</si>
  <si>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</si>
  <si>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</si>
  <si>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</si>
  <si>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</si>
  <si>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</si>
  <si>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</si>
  <si>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</si>
  <si>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</si>
  <si>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</si>
  <si>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</si>
  <si>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</si>
  <si>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</si>
  <si>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</si>
  <si>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</si>
  <si>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</si>
  <si>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</si>
  <si>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</si>
  <si>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</si>
  <si>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</si>
  <si>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</si>
  <si>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</si>
  <si>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</si>
  <si>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</si>
  <si>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</si>
  <si>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</si>
  <si>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</si>
  <si>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</si>
  <si>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</si>
  <si>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</si>
  <si>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</si>
  <si>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</si>
  <si>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</si>
  <si>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</si>
  <si>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</si>
  <si>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</si>
  <si>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</si>
  <si>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</si>
  <si>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</si>
  <si>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</si>
  <si>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</si>
  <si>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</si>
  <si>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</si>
  <si>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</si>
  <si>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</si>
  <si>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</si>
  <si>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</si>
  <si>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</si>
  <si>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</si>
  <si>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</si>
  <si>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</si>
  <si>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</si>
  <si>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</si>
  <si>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</si>
  <si>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</si>
  <si>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</si>
  <si>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</si>
  <si>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</si>
  <si>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</si>
  <si>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</si>
  <si>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</si>
  <si>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</si>
  <si>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</si>
  <si>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</si>
  <si>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</si>
  <si>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</si>
  <si>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</si>
  <si>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</si>
  <si>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</si>
  <si>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</si>
  <si>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</si>
  <si>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</si>
  <si>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</si>
  <si>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</si>
  <si>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</si>
  <si>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</si>
  <si>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</si>
  <si>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</si>
  <si>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</si>
  <si>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</si>
  <si>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</si>
  <si>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</si>
  <si>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</si>
  <si>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</si>
  <si>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</si>
  <si>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</si>
  <si>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</si>
  <si>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</si>
  <si>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</si>
  <si>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</si>
  <si>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</si>
  <si>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</si>
  <si>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</si>
  <si>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</si>
  <si>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</si>
  <si>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</si>
  <si>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</si>
  <si>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</si>
  <si>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</si>
  <si>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</si>
  <si>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</si>
  <si>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</si>
  <si>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</si>
  <si>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</si>
  <si>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</si>
  <si>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</si>
  <si>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</si>
  <si>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</si>
  <si>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</si>
  <si>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</si>
  <si>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</si>
  <si>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</si>
  <si>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</si>
  <si>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</si>
  <si>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</si>
  <si>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</si>
  <si>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</si>
  <si>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</si>
  <si>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</si>
  <si>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</si>
  <si>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</si>
  <si>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</si>
  <si>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</si>
  <si>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</si>
  <si>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</si>
  <si>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</si>
  <si>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</si>
  <si>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</si>
  <si>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</si>
  <si>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</si>
  <si>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</si>
  <si>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</si>
  <si>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</si>
  <si>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</si>
  <si>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</si>
  <si>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</si>
  <si>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</si>
  <si>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</si>
  <si>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</si>
  <si>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</si>
  <si>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</si>
  <si>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</si>
  <si>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</si>
  <si>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</si>
  <si>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</si>
  <si>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</si>
  <si>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</si>
  <si>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</si>
  <si>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</si>
  <si>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</si>
  <si>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</si>
  <si>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</si>
  <si>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</si>
  <si>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</si>
  <si>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</si>
  <si>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</si>
  <si>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</si>
  <si>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</si>
  <si>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</si>
  <si>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</si>
  <si>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</si>
  <si>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</si>
  <si>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</si>
  <si>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</si>
  <si>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</si>
  <si>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</si>
  <si>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</si>
  <si>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</si>
  <si>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</si>
  <si>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</si>
  <si>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</si>
  <si>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</si>
  <si>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</si>
  <si>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</si>
  <si>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</si>
  <si>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</si>
  <si>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</si>
  <si>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</si>
  <si>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</si>
  <si>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</si>
  <si>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</si>
  <si>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</si>
  <si>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</si>
  <si>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</si>
  <si>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</si>
  <si>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</si>
  <si>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</si>
  <si>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</si>
  <si>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</si>
  <si>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</si>
  <si>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</si>
  <si>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</si>
  <si>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</si>
  <si>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</si>
  <si>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</si>
  <si>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</si>
  <si>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</si>
  <si>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</si>
  <si>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</si>
  <si>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</si>
  <si>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</si>
  <si>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</si>
  <si>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</si>
  <si>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</si>
  <si>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</si>
  <si>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</si>
  <si>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</si>
  <si>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</si>
  <si>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</si>
  <si>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</si>
  <si>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</si>
  <si>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</si>
  <si>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</si>
  <si>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</si>
  <si>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</si>
  <si>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</si>
  <si>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</si>
  <si>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</si>
  <si>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</si>
  <si>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</si>
  <si>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</si>
  <si>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</si>
  <si>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</si>
  <si>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</si>
  <si>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</si>
  <si>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</si>
  <si>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</si>
  <si>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</si>
  <si>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</si>
  <si>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</si>
  <si>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</si>
  <si>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</si>
  <si>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</si>
  <si>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</si>
  <si>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</si>
  <si>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</si>
  <si>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</si>
  <si>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</si>
  <si>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</si>
  <si>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</si>
  <si>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</si>
  <si>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</si>
  <si>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</si>
  <si>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</si>
  <si>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</si>
  <si>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</si>
  <si>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</si>
  <si>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</si>
  <si>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</si>
  <si>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</si>
  <si>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</si>
  <si>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</si>
  <si>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</si>
  <si>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</si>
  <si>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</si>
  <si>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</si>
  <si>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</si>
  <si>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</si>
  <si>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</si>
  <si>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</si>
  <si>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</si>
  <si>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</si>
  <si>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</si>
  <si>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</si>
  <si>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</si>
  <si>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</si>
  <si>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</si>
  <si>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</si>
  <si>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</si>
  <si>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</si>
  <si>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</si>
  <si>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</si>
  <si>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</si>
  <si>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</si>
  <si>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</si>
  <si>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</si>
  <si>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</si>
  <si>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</si>
  <si>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</si>
  <si>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</si>
  <si>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</si>
  <si>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</si>
  <si>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</si>
  <si>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</si>
  <si>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</si>
  <si>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</si>
  <si>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</si>
  <si>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</si>
  <si>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</si>
  <si>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</si>
  <si>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</si>
  <si>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</si>
  <si>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</si>
  <si>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</si>
  <si>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</si>
  <si>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</si>
  <si>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</si>
  <si>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</si>
  <si>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</si>
  <si>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</si>
  <si>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</si>
  <si>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</si>
  <si>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</si>
  <si>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</si>
  <si>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</si>
  <si>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</si>
  <si>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</si>
  <si>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</si>
  <si>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</si>
  <si>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</si>
  <si>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</si>
  <si>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</si>
  <si>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</si>
  <si>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</si>
  <si>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</si>
  <si>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</si>
  <si>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</si>
  <si>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</si>
  <si>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</si>
  <si>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</si>
  <si>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</si>
  <si>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</si>
  <si>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</si>
  <si>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</si>
  <si>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</si>
  <si>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</si>
  <si>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</si>
  <si>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</si>
  <si>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</si>
  <si>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</si>
  <si>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</si>
  <si>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</si>
  <si>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</si>
  <si>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</si>
  <si>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</si>
  <si>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</si>
  <si>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</si>
  <si>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</si>
  <si>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</si>
  <si>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</si>
  <si>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</si>
  <si>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</si>
  <si>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</si>
  <si>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</si>
  <si>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</si>
  <si>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</si>
  <si>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</si>
  <si>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</si>
  <si>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</si>
  <si>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</si>
  <si>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</si>
  <si>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</si>
  <si>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</si>
  <si>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</si>
  <si>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</si>
  <si>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</si>
  <si>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</si>
  <si>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</si>
  <si>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</si>
  <si>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</si>
  <si>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</si>
  <si>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</si>
  <si>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</si>
  <si>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</si>
  <si>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</si>
  <si>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</si>
  <si>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</si>
  <si>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</si>
  <si>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</si>
  <si>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</si>
  <si>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</si>
  <si>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</si>
  <si>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</si>
  <si>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</si>
  <si>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</si>
  <si>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</si>
  <si>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</si>
  <si>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</si>
  <si>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</si>
  <si>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</si>
  <si>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</si>
  <si>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</si>
  <si>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</si>
  <si>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</si>
  <si>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</si>
  <si>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</si>
  <si>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</si>
  <si>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</si>
  <si>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</si>
  <si>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</si>
  <si>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</si>
  <si>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</si>
  <si>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</si>
  <si>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</si>
  <si>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</si>
  <si>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</si>
  <si>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</si>
  <si>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</si>
  <si>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</si>
  <si>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</si>
  <si>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</si>
  <si>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</si>
  <si>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</si>
  <si>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</si>
  <si>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</si>
  <si>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</si>
  <si>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</si>
  <si>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</si>
  <si>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</si>
  <si>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</si>
  <si>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</si>
  <si>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</si>
  <si>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</si>
  <si>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</si>
  <si>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</si>
  <si>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</si>
  <si>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</si>
  <si>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</si>
  <si>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</si>
  <si>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</si>
  <si>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</si>
  <si>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</si>
  <si>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</si>
  <si>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</si>
  <si>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</si>
  <si>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</si>
  <si>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</si>
  <si>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</si>
  <si>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</si>
  <si>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</si>
  <si>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</si>
  <si>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</si>
  <si>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</si>
  <si>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</si>
  <si>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</si>
  <si>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</si>
  <si>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</si>
  <si>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</si>
  <si>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</si>
  <si>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</si>
  <si>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</si>
  <si>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</si>
  <si>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</si>
  <si>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</si>
  <si>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</si>
  <si>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</si>
  <si>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</si>
  <si>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</si>
  <si>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</si>
  <si>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</si>
  <si>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</si>
  <si>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</si>
  <si>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</si>
  <si>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</si>
  <si>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</si>
  <si>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</si>
  <si>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</si>
  <si>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</si>
  <si>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</si>
  <si>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</si>
  <si>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</si>
  <si>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</si>
  <si>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</si>
  <si>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</si>
  <si>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</si>
  <si>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</si>
  <si>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</si>
  <si>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</si>
  <si>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</si>
  <si>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</si>
  <si>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</si>
  <si>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</si>
  <si>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</si>
  <si>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</si>
  <si>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</si>
  <si>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</si>
  <si>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</si>
  <si>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</si>
  <si>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</si>
  <si>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</si>
  <si>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</si>
  <si>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</si>
  <si>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</si>
  <si>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</si>
  <si>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</si>
  <si>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</si>
  <si>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</si>
  <si>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</si>
  <si>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</si>
  <si>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</si>
  <si>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</si>
  <si>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</si>
  <si>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</si>
  <si>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</si>
  <si>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</si>
  <si>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</si>
  <si>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</si>
  <si>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</si>
  <si>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</si>
  <si>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</si>
  <si>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</si>
  <si>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</si>
  <si>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</si>
  <si>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</si>
  <si>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</si>
  <si>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</si>
  <si>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</si>
  <si>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</si>
  <si>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</si>
  <si>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</si>
  <si>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</si>
  <si>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</si>
  <si>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</si>
  <si>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</si>
  <si>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</si>
  <si>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</si>
  <si>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</si>
  <si>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</si>
  <si>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</si>
  <si>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</si>
  <si>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</si>
  <si>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</si>
  <si>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</si>
  <si>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</si>
  <si>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</si>
  <si>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</si>
  <si>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</si>
  <si>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</si>
  <si>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</si>
  <si>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</si>
  <si>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</si>
  <si>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</si>
  <si>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</si>
  <si>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</si>
  <si>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</si>
  <si>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</si>
  <si>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</si>
  <si>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</si>
  <si>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</si>
  <si>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</si>
  <si>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</si>
  <si>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</si>
  <si>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</si>
  <si>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</si>
  <si>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</si>
  <si>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</si>
  <si>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</si>
  <si>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</si>
  <si>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</si>
  <si>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</si>
  <si>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</si>
  <si>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</si>
  <si>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</si>
  <si>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</si>
  <si>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</si>
  <si>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</si>
  <si>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</si>
  <si>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</si>
  <si>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</si>
  <si>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</si>
  <si>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</si>
  <si>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</si>
  <si>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</si>
  <si>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</si>
  <si>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</si>
  <si>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</si>
  <si>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</si>
  <si>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</si>
  <si>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</si>
  <si>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</si>
  <si>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</si>
  <si>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</si>
  <si>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</si>
  <si>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</si>
  <si>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</si>
  <si>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</si>
  <si>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</si>
  <si>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</si>
  <si>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</si>
  <si>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</si>
  <si>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</si>
  <si>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</si>
  <si>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</si>
  <si>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</si>
  <si>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</si>
  <si>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</si>
  <si>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</si>
  <si>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</si>
  <si>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</si>
  <si>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</si>
  <si>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</si>
  <si>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</si>
  <si>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</si>
  <si>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</si>
  <si>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</si>
  <si>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</si>
  <si>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</si>
  <si>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</si>
  <si>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</si>
  <si>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</si>
  <si>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</si>
  <si>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</si>
  <si>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</si>
  <si>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</si>
  <si>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</si>
  <si>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</si>
  <si>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</si>
  <si>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</si>
  <si>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</si>
  <si>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</si>
  <si>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</si>
  <si>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</si>
  <si>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</si>
  <si>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</si>
  <si>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</si>
  <si>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</si>
  <si>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</si>
  <si>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</si>
  <si>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</si>
  <si>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</si>
  <si>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</si>
  <si>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</si>
  <si>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</si>
  <si>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</si>
  <si>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</si>
  <si>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</si>
  <si>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</si>
  <si>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</si>
  <si>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</si>
  <si>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</si>
  <si>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</si>
  <si>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</si>
  <si>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</si>
  <si>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</si>
  <si>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</si>
  <si>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</si>
  <si>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</si>
  <si>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</si>
  <si>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</si>
  <si>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</si>
  <si>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</si>
  <si>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</si>
  <si>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</si>
  <si>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</si>
  <si>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</si>
  <si>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</si>
  <si>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</si>
  <si>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</si>
  <si>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</si>
  <si>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</si>
  <si>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</si>
  <si>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</si>
  <si>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</si>
  <si>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</si>
  <si>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</si>
  <si>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</si>
  <si>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</si>
  <si>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</si>
  <si>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</si>
  <si>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</si>
  <si>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</si>
  <si>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</si>
  <si>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</si>
  <si>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</si>
  <si>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</si>
  <si>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</si>
  <si>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</si>
  <si>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</si>
  <si>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</si>
  <si>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</si>
  <si>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</si>
  <si>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</si>
  <si>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</si>
  <si>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</si>
  <si>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</si>
  <si>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</si>
  <si>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</si>
  <si>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</si>
  <si>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</si>
  <si>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</si>
  <si>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</si>
  <si>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</si>
  <si>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</si>
  <si>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</si>
  <si>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</si>
  <si>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</si>
  <si>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</si>
  <si>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</si>
  <si>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</si>
  <si>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</si>
  <si>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</si>
  <si>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</si>
  <si>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</si>
  <si>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</si>
  <si>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</si>
  <si>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</si>
  <si>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</si>
  <si>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</si>
  <si>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</si>
  <si>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</si>
  <si>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</si>
  <si>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</si>
  <si>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</si>
  <si>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</si>
  <si>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</si>
  <si>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</si>
  <si>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</si>
  <si>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</si>
  <si>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</si>
  <si>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</si>
  <si>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</si>
  <si>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</si>
  <si>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</si>
  <si>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</si>
  <si>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</si>
  <si>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</si>
  <si>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</si>
  <si>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</si>
  <si>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</si>
  <si>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</si>
  <si>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</si>
  <si>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</si>
  <si>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</si>
  <si>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</si>
  <si>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</si>
  <si>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</si>
  <si>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</si>
  <si>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</si>
  <si>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</si>
  <si>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</si>
  <si>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</si>
  <si>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</si>
  <si>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</si>
  <si>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</si>
  <si>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</si>
  <si>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</si>
  <si>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</si>
  <si>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</si>
  <si>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</si>
  <si>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</si>
  <si>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</si>
  <si>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</si>
  <si>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</si>
  <si>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</si>
  <si>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</si>
  <si>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</si>
  <si>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</si>
  <si>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</si>
  <si>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</si>
  <si>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</si>
  <si>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</si>
  <si>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</si>
  <si>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</si>
  <si>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</si>
  <si>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</si>
  <si>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</si>
  <si>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</si>
  <si>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</si>
  <si>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</si>
  <si>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</si>
  <si>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</si>
  <si>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</si>
  <si>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</si>
  <si>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</si>
  <si>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</si>
  <si>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</si>
  <si>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</si>
  <si>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</si>
  <si>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</si>
  <si>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</si>
  <si>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</si>
  <si>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</si>
  <si>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</si>
  <si>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</si>
  <si>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</si>
  <si>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</si>
  <si>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</si>
  <si>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</si>
  <si>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</si>
  <si>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</si>
  <si>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</si>
  <si>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</si>
  <si>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</si>
  <si>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</si>
  <si>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</si>
  <si>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</si>
  <si>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</si>
  <si>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</si>
  <si>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</si>
  <si>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</si>
  <si>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</si>
  <si>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</si>
  <si>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</si>
  <si>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</si>
  <si>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</si>
  <si>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</si>
  <si>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</si>
  <si>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</si>
  <si>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</si>
  <si>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</si>
  <si>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</si>
  <si>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</si>
  <si>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</si>
  <si>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</si>
  <si>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</si>
  <si>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</si>
  <si>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</si>
  <si>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</si>
  <si>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</si>
  <si>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</si>
  <si>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</si>
  <si>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</si>
  <si>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</si>
  <si>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</si>
  <si>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</si>
  <si>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</si>
  <si>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</si>
  <si>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</si>
  <si>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</si>
  <si>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</si>
  <si>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</si>
  <si>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</si>
  <si>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</si>
  <si>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</si>
  <si>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</si>
  <si>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</si>
  <si>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</si>
  <si>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</si>
  <si>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</si>
  <si>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</si>
  <si>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</si>
  <si>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</si>
  <si>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</si>
  <si>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</si>
  <si>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</si>
  <si>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</si>
  <si>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</si>
  <si>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</si>
  <si>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</si>
  <si>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</si>
  <si>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</si>
  <si>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</si>
  <si>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</si>
  <si>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</si>
  <si>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</si>
  <si>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</si>
  <si>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</si>
  <si>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</si>
  <si>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</si>
  <si>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</si>
  <si>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</si>
  <si>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</si>
  <si>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</si>
  <si>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</si>
  <si>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</si>
  <si>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</si>
  <si>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</si>
  <si>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</si>
  <si>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</si>
  <si>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</si>
  <si>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</si>
  <si>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</si>
  <si>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</si>
  <si>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</si>
  <si>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</si>
  <si>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</si>
  <si>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</si>
  <si>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</si>
  <si>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</si>
  <si>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</si>
  <si>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</si>
  <si>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</si>
  <si>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</si>
  <si>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</si>
  <si>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</si>
  <si>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</si>
  <si>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</si>
  <si>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</si>
  <si>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</si>
  <si>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</si>
  <si>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</si>
  <si>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</si>
  <si>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</si>
  <si>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</si>
  <si>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</si>
  <si>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</si>
  <si>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</si>
  <si>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</si>
  <si>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</si>
  <si>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</si>
  <si>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</si>
  <si>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</si>
  <si>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</si>
  <si>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</si>
  <si>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</si>
  <si>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</si>
  <si>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</si>
  <si>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</si>
  <si>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</si>
  <si>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</si>
  <si>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</si>
  <si>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</si>
  <si>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</si>
  <si>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</si>
  <si>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</si>
  <si>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</si>
  <si>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</si>
  <si>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</si>
  <si>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</si>
  <si>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</si>
  <si>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</si>
  <si>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</si>
  <si>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</si>
  <si>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</si>
  <si>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</si>
  <si>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</si>
  <si>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</si>
  <si>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</si>
  <si>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</si>
  <si>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</si>
  <si>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</si>
  <si>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</si>
  <si>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</si>
  <si>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</si>
  <si>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</si>
  <si>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</si>
  <si>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</si>
  <si>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</si>
  <si>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</si>
  <si>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</si>
  <si>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</si>
  <si>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</si>
  <si>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</si>
  <si>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</si>
  <si>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</si>
  <si>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</si>
  <si>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</si>
  <si>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</si>
  <si>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</si>
  <si>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</si>
  <si>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</si>
  <si>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</si>
  <si>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</si>
  <si>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</si>
  <si>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</si>
  <si>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</si>
  <si>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</si>
  <si>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</si>
  <si>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</si>
  <si>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</si>
  <si>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</si>
  <si>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</si>
  <si>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</si>
  <si>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</si>
  <si>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</si>
  <si>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</si>
  <si>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</si>
  <si>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</si>
  <si>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</si>
  <si>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</si>
  <si>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</si>
  <si>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</si>
  <si>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</si>
  <si>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</si>
  <si>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</si>
  <si>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</si>
  <si>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</si>
  <si>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</si>
  <si>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</si>
  <si>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</si>
  <si>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</si>
  <si>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</si>
  <si>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</si>
  <si>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</si>
  <si>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</si>
  <si>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</si>
  <si>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</si>
  <si>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</si>
  <si>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</si>
  <si>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</si>
  <si>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</si>
  <si>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</si>
  <si>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</si>
  <si>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</si>
  <si>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</si>
  <si>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</si>
  <si>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</si>
  <si>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</si>
  <si>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</si>
  <si>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</si>
  <si>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</si>
  <si>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</si>
  <si>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</si>
  <si>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</si>
  <si>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</si>
  <si>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</si>
  <si>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</si>
  <si>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</si>
  <si>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</si>
  <si>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</si>
  <si>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</si>
  <si>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</si>
  <si>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</si>
  <si>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</si>
  <si>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</si>
  <si>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</si>
  <si>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</si>
  <si>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</si>
  <si>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</si>
  <si>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</si>
  <si>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</si>
  <si>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</si>
  <si>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</si>
  <si>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</si>
  <si>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</si>
  <si>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</si>
  <si>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</si>
  <si>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</si>
  <si>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</si>
  <si>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</si>
  <si>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</si>
  <si>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</si>
  <si>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</si>
  <si>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</si>
  <si>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</si>
  <si>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</si>
  <si>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</si>
  <si>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</si>
  <si>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</si>
  <si>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</si>
  <si>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</si>
  <si>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</si>
  <si>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</si>
  <si>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</si>
  <si>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</si>
  <si>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</si>
  <si>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</si>
  <si>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</si>
  <si>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</si>
  <si>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</si>
  <si>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</si>
  <si>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</si>
  <si>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</si>
  <si>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</si>
  <si>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</si>
  <si>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</si>
  <si>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</si>
  <si>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</si>
  <si>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</si>
  <si>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</si>
  <si>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</si>
  <si>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</si>
  <si>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</si>
  <si>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</si>
  <si>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</si>
  <si>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</si>
  <si>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</si>
  <si>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</si>
  <si>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</si>
  <si>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</si>
  <si>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</si>
  <si>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</si>
  <si>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</si>
  <si>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</si>
  <si>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</si>
  <si>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</si>
  <si>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</si>
  <si>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</si>
  <si>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</si>
  <si>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</si>
  <si>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</si>
  <si>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</si>
  <si>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</si>
  <si>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</si>
  <si>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</si>
  <si>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</si>
  <si>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</si>
  <si>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</si>
  <si>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</si>
  <si>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</si>
  <si>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</si>
  <si>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</si>
  <si>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</si>
  <si>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</si>
  <si>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</si>
  <si>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</si>
  <si>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</si>
  <si>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</si>
  <si>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</si>
  <si>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</si>
  <si>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</si>
  <si>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</si>
  <si>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</si>
  <si>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</si>
  <si>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</si>
  <si>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PCM-20251120-00001464</t>
  </si>
  <si>
    <t>ETA 40min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</si>
  <si>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</si>
  <si>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</si>
  <si>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</si>
  <si>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</si>
  <si>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</si>
  <si>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</si>
  <si>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</si>
  <si>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</si>
  <si>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</si>
  <si>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</si>
  <si>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</si>
  <si>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</si>
  <si>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</si>
  <si>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</si>
  <si>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</si>
  <si>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</si>
  <si>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</si>
  <si>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</si>
  <si>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</si>
  <si>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</si>
  <si>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</si>
  <si>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</si>
  <si>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</si>
  <si>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</si>
  <si>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</si>
  <si>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</si>
  <si>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</si>
  <si>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</si>
  <si>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</si>
  <si>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</si>
  <si>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</si>
  <si>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</si>
  <si>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</si>
  <si>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</si>
  <si>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</si>
  <si>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</si>
  <si>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</si>
  <si>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</si>
  <si>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</si>
  <si>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</si>
  <si>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</si>
  <si>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</si>
  <si>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</si>
  <si>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</si>
  <si>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</si>
  <si>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</si>
  <si>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</si>
  <si>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</si>
  <si>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</si>
  <si>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</si>
  <si>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</si>
  <si>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</si>
  <si>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</si>
  <si>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</si>
  <si>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</si>
  <si>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</si>
  <si>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</si>
  <si>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</si>
  <si>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</si>
  <si>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</si>
  <si>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</si>
  <si>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</si>
  <si>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</si>
  <si>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</si>
  <si>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</si>
  <si>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</si>
  <si>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</si>
  <si>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</si>
  <si>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</si>
  <si>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</si>
  <si>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</si>
  <si>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</si>
  <si>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</si>
  <si>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</si>
  <si>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</si>
  <si>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</si>
  <si>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</si>
  <si>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</si>
  <si>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</si>
  <si>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</si>
  <si>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</si>
  <si>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</si>
  <si>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</si>
  <si>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</si>
  <si>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</si>
  <si>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PCM-20251120-00001536</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</si>
  <si>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</si>
  <si>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</si>
  <si>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</si>
  <si>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</si>
  <si>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</si>
  <si>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</si>
  <si>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</si>
  <si>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</si>
  <si>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</si>
  <si>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</si>
  <si>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</si>
  <si>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PCM-20251120-00001359</t>
  </si>
  <si>
    <t xml:space="preserve">EM Team at site </t>
  </si>
  <si>
    <t>PCM-20251120-00001572</t>
  </si>
  <si>
    <t>EM Team on the way ETA: 40 Mins</t>
  </si>
  <si>
    <t>PCM-20251120-00001400</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</si>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</sst>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8" totalsRowShown="0" headerRowDxfId="48" dataDxfId="47" headerRowBorderDxfId="45" tableBorderDxfId="46" totalsRowBorderDxfId="44">
  <autoFilter ref="A1:L4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2" totalsRowShown="0" headerRowDxfId="31" dataDxfId="30" headerRowBorderDxfId="28" tableBorderDxfId="29">
  <autoFilter ref="A1:L1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4" totalsRowShown="0" headerRowDxfId="15" dataDxfId="14" headerRowBorderDxfId="12" tableBorderDxfId="13">
  <autoFilter ref="A1:L4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318.72529895833577</v>
      </c>
      <c r="H2" s="76">
        <v>45662.943402777775</v>
      </c>
      <c r="I2" s="59" t="str">
        <f>IFERROR(VLOOKUP(D2,DB!A:F,6,0),"")</f>
        <v>Generator-SG</v>
      </c>
      <c r="J2" s="59" t="str">
        <f>IFERROR(VLOOKUP(D2,DB!A:G,7,0),"")</f>
        <v>Dead</v>
      </c>
      <c r="K2" s="67" t="s">
        <v>39022</v>
      </c>
      <c r="L2" s="65" t="str">
        <f>IFERROR(VLOOKUP(D2,DB!A:I,9,0),"")</f>
        <v>Latis</v>
      </c>
    </row>
    <row r="3" spans="1:15" ht="15" customHeight="1">
      <c r="A3" s="141" t="s">
        <v>39023</v>
      </c>
      <c r="B3" s="142" t="str">
        <f>IFERROR(VLOOKUP(D3,DB!A:K,11,0),"")</f>
        <v>R1</v>
      </c>
      <c r="C3" s="142">
        <v>2</v>
      </c>
      <c r="D3" s="133" t="s">
        <v>16557</v>
      </c>
      <c r="E3" s="63" t="s">
        <v>39021</v>
      </c>
      <c r="F3" s="144">
        <v>45981.629976851851</v>
      </c>
      <c r="G3" s="145">
        <f ca="1">IFERROR(NOW()-F3,"-")</f>
        <v>4.3748032410803717E-2</v>
      </c>
      <c r="H3" s="144">
        <v>45981.625023148146</v>
      </c>
      <c r="I3" s="142" t="str">
        <f>IFERROR(VLOOKUP(D3,DB!A:F,6,0),"")</f>
        <v>Power Cube</v>
      </c>
      <c r="J3" s="142" t="str">
        <f>IFERROR(VLOOKUP(D3,DB!A:G,7,0),"")</f>
        <v>Good+Vandalized</v>
      </c>
      <c r="K3" s="146" t="s">
        <v>39024</v>
      </c>
      <c r="L3" s="147" t="str">
        <f>IFERROR(VLOOKUP(D3,DB!A:I,9,0),"")</f>
        <v>Latis</v>
      </c>
    </row>
    <row r="4" spans="1:15" ht="15" customHeight="1">
      <c r="A4" s="141"/>
      <c r="B4" s="142" t="str">
        <f>IFERROR(VLOOKUP(D4,DB!A:K,11,0),"")</f>
        <v/>
      </c>
      <c r="C4" s="142"/>
      <c r="D4" s="133"/>
      <c r="E4" s="143"/>
      <c r="F4" s="144"/>
      <c r="G4" s="145">
        <f ca="1">IFERROR(NOW()-F4,"-")</f>
        <v>45981.673724884262</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45981.673724884262</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45981.673724884262</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45981.673724884262</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45981.673724884262</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45981.673724884262</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45981.673724884262</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45981.673724884262</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45981.673724884262</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45981.673724884262</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45981.673724884262</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45981.673724884262</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45981.673724884262</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45981.673724884262</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45981.673724884262</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45981.673724884262</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45981.673724884262</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45981.673724884262</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45981.673724884262</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45981.673724884262</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45981.673724884262</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45981.673724884262</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45981.673724884262</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45981.673724884262</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45981.673724884262</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45981.673724884262</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45981.673724884262</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45981.673724884262</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45981.673724884262</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45981.673724884262</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45981.673724884262</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45981.673724884262</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45981.673724884262</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45981.673724884262</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45981.673724884262</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45981.673724884262</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45981.673724884262</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45981.673724884262</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45981.673724884262</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45981.673724884262</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45981.673724884262</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45981.673724884262</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45981.673724884262</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45981.673724884262</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45981.673724884262</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45981.673724884262</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45981.673724884262</v>
      </c>
      <c r="H50" s="144"/>
      <c r="I50" s="142" t="str">
        <f>IFERROR(VLOOKUP(D50,DB!A:F,6,0),"")</f>
        <v/>
      </c>
      <c r="J50" s="142" t="str">
        <f>IFERROR(VLOOKUP(D50,DB!A:G,7,0),"")</f>
        <v/>
      </c>
      <c r="K50" s="146"/>
      <c r="L50" s="147" t="str">
        <f>IFERROR(VLOOKUP(D50,DB!A:I,9,0),"")</f>
        <v/>
      </c>
    </row>
    <row r="51" spans="1:12" ht="15" customHeight="1">
      <c r="A51" s="141"/>
      <c r="B51" s="142" t="str">
        <f>IFERROR(VLOOKUP(D51,DB!A:K,11,0),"")</f>
        <v/>
      </c>
      <c r="C51" s="142"/>
      <c r="D51" s="133"/>
      <c r="E51" s="143"/>
      <c r="F51" s="144"/>
      <c r="G51" s="145">
        <f ca="1">IFERROR(NOW()-F51,"-")</f>
        <v>45981.673724884262</v>
      </c>
      <c r="H51" s="144"/>
      <c r="I51" s="142" t="str">
        <f>IFERROR(VLOOKUP(D51,DB!A:F,6,0),"")</f>
        <v/>
      </c>
      <c r="J51" s="142" t="str">
        <f>IFERROR(VLOOKUP(D51,DB!A:G,7,0),"")</f>
        <v/>
      </c>
      <c r="K51" s="146"/>
      <c r="L51" s="147" t="str">
        <f>IFERROR(VLOOKUP(D51,DB!A:I,9,0),"")</f>
        <v/>
      </c>
    </row>
    <row r="52" spans="1:12" ht="15" customHeight="1">
      <c r="A52" s="141"/>
      <c r="B52" s="142" t="str">
        <f>IFERROR(VLOOKUP(D52,DB!A:K,11,0),"")</f>
        <v/>
      </c>
      <c r="C52" s="142"/>
      <c r="D52" s="133"/>
      <c r="E52" s="143"/>
      <c r="F52" s="144"/>
      <c r="G52" s="145">
        <f ca="1">IFERROR(NOW()-F52,"-")</f>
        <v>45981.673724884262</v>
      </c>
      <c r="H52" s="144"/>
      <c r="I52" s="142" t="str">
        <f>IFERROR(VLOOKUP(D52,DB!A:F,6,0),"")</f>
        <v/>
      </c>
      <c r="J52" s="142" t="str">
        <f>IFERROR(VLOOKUP(D52,DB!A:G,7,0),"")</f>
        <v/>
      </c>
      <c r="K52" s="146"/>
      <c r="L52" s="147" t="str">
        <f>IFERROR(VLOOKUP(D52,DB!A:I,9,0),"")</f>
        <v/>
      </c>
    </row>
    <row r="53" spans="1:12" ht="15" customHeight="1">
      <c r="A53" s="141"/>
      <c r="B53" s="142" t="str">
        <f>IFERROR(VLOOKUP(D53,DB!A:K,11,0),"")</f>
        <v/>
      </c>
      <c r="C53" s="142"/>
      <c r="D53" s="133"/>
      <c r="E53" s="143"/>
      <c r="F53" s="144"/>
      <c r="G53" s="145">
        <f ca="1">IFERROR(NOW()-F53,"-")</f>
        <v>45981.673724884262</v>
      </c>
      <c r="H53" s="144"/>
      <c r="I53" s="142" t="str">
        <f>IFERROR(VLOOKUP(D53,DB!A:F,6,0),"")</f>
        <v/>
      </c>
      <c r="J53" s="142" t="str">
        <f>IFERROR(VLOOKUP(D53,DB!A:G,7,0),"")</f>
        <v/>
      </c>
      <c r="K53" s="146"/>
      <c r="L53" s="147" t="str">
        <f>IFERROR(VLOOKUP(D53,DB!A:I,9,0),"")</f>
        <v/>
      </c>
    </row>
    <row r="54" spans="1:12" ht="15" customHeight="1">
      <c r="A54" s="141"/>
      <c r="B54" s="142" t="str">
        <f>IFERROR(VLOOKUP(D54,DB!A:K,11,0),"")</f>
        <v/>
      </c>
      <c r="C54" s="142"/>
      <c r="D54" s="133"/>
      <c r="E54" s="143"/>
      <c r="F54" s="144"/>
      <c r="G54" s="145">
        <f ca="1">IFERROR(NOW()-F54,"-")</f>
        <v>45981.673724884262</v>
      </c>
      <c r="H54" s="144"/>
      <c r="I54" s="142" t="str">
        <f>IFERROR(VLOOKUP(D54,DB!A:F,6,0),"")</f>
        <v/>
      </c>
      <c r="J54" s="142" t="str">
        <f>IFERROR(VLOOKUP(D54,DB!A:G,7,0),"")</f>
        <v/>
      </c>
      <c r="K54" s="146"/>
      <c r="L54" s="147" t="str">
        <f>IFERROR(VLOOKUP(D54,DB!A:I,9,0),"")</f>
        <v/>
      </c>
    </row>
    <row r="55" spans="1:12" ht="15" customHeight="1">
      <c r="A55" s="134"/>
      <c r="B55" s="135" t="str">
        <f>IFERROR(VLOOKUP(D55,DB!A:K,11,0),"")</f>
        <v/>
      </c>
      <c r="C55" s="135"/>
      <c r="D55" s="148"/>
      <c r="E55" s="136"/>
      <c r="F55" s="137"/>
      <c r="G55" s="138">
        <f ca="1">IFERROR(NOW()-F55,"-")</f>
        <v>45981.673724884262</v>
      </c>
      <c r="H55" s="137"/>
      <c r="I55" s="135" t="str">
        <f>IFERROR(VLOOKUP(D55,DB!A:F,6,0),"")</f>
        <v/>
      </c>
      <c r="J55" s="135" t="str">
        <f>IFERROR(VLOOKUP(D55,DB!A:G,7,0),"")</f>
        <v/>
      </c>
      <c r="K55" s="139"/>
      <c r="L55" s="140" t="str">
        <f>IFERROR(VLOOKUP(D55,DB!A:I,9,0),"")</f>
        <v/>
      </c>
    </row>
  </sheetData>
  <customSheetViews>
    <customSheetView guid="{F6042A99-DD27-4453-835D-0834D95730CC}" filter="1" showAutoFilter="1">
      <pageMargins left="0" right="0" top="0" bottom="0" header="0" footer="0"/>
      <autoFilter ref="B1:M1" xr:uid="{D28FEC6D-3041-4966-89E8-6E7ADCC7954B}"/>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156.67388692130044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45981.673724884262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45981.673724884262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45981.673724884262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45981.673724884262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45981.673724884262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45981.673724884262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45981.673724884262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45981.673724884262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45981.673724884262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45981.673724884262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45981.673724884262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45981.673724884262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45981.673724884262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45981.673724884262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45981.673724884262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45981.673724884262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45981.673724884262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45981.673724884262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45981.673724884262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45981.673724884262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45981.673724884262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45981.673724884262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45981.673724884262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45981.673724884262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45981.673724884262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45981.673724884262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45981.673724884262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45981.673724884262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45981.673724884262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45981.673724884262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45981.673724884262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45981.673724884262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45981.673724884262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45981.673724884262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45981.673724884262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45981.673724884262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45981.673724884262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45981.673724884262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45981.673724884262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45981.673724884262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45981.673724884262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45981.673724884262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45981.673724884262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45981.673724884262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45981.673724884262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45981.673724884262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45981.673724884262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45981.673724884262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45981.673724884262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45981.673724884262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45981.673724884262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45981.673724884262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45981.673724884262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45981.673724884262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45981.673724884262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45981.673724884262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45981.673724884262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45981.673724884262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45981.673724884262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45981.673724884262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45981.673724884262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45981.673724884262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45981.673724884262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45981.673724884262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45981.673724884262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45981.673724884262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45981.673724884262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45981.673724884262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45981.673724884262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45981.673724884262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45981.673724884262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45981.673724884262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45981.673724884262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45981.673724884262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45981.673724884262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45981.673724884262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45981.673724884262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45981.673724884262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45981.673724884262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45981.673724884262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45981.673724884262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45981.673724884262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45981.673724884262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45981.673724884262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45981.673724884262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45981.673724884262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45981.673724884262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45981.673724884262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45981.673724884262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45981.673724884262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45981.673724884262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45981.673724884262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45981.673724884262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45981.673724884262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45981.673724884262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45981.673724884262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45981.673724884262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45981.673724884262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45981.673724884262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45981.673724884262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45981.673724884262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45981.673724884262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45981.673724884262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45981.673724884262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45981.673724884262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45981.673724884262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45981.673724884262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45981.673724884262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45981.673724884262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45981.673724884262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45981.673724884262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45981.673724884262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45981.673724884262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45981.673724884262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45981.673724884262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45981.673724884262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45981.673724884262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45981.673724884262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45981.673724884262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45981.673724884262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45981.673724884262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45981.673724884262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45981.673724884262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45981.673724884262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45981.673724884262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45981.673724884262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45981.673724884262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45981.673724884262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45981.673724884262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45981.673724884262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45981.673724884262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45981.673724884262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45981.673724884262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45981.673724884262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45981.673724884262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45981.673724884262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45981.673724884262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45981.673724884262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45981.673724884262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45981.673724884262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45981.673724884262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45981.673724884262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45981.673724884262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45981.673724884262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45981.673724884262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45981.673724884262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45981.673724884262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45981.673724884262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45981.673724884262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45981.673724884262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45981.673724884262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45981.673724884262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45981.673724884262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45981.673724884262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45981.673724884262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45981.673724884262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45981.673724884262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45981.673724884262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45981.673724884262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45981.673724884262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45981.673724884262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45981.673724884262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45981.673724884262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45981.673724884262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45981.673724884262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45981.673724884262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45981.673724884262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45981.673724884262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45981.673724884262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45981.673724884262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45981.673724884262</v>
      </c>
      <c r="H7" s="22"/>
      <c r="I7" s="19" t="str">
        <f>IFERROR(VLOOKUP(D7,DB!A:F,6,0),"")</f>
        <v/>
      </c>
      <c r="J7" s="18" t="str">
        <f>IFERROR(VLOOKUP(D7,DB!A:G,7,0),"")</f>
        <v/>
      </c>
      <c r="K7" s="45"/>
      <c r="L7" s="23" t="str">
        <f>IFERROR(VLOOKUP(D7,DB!A:I,9,0),"")</f>
        <v/>
      </c>
    </row>
    <row r="8" spans="1:13" ht="15" customHeight="1">
      <c r="A8" s="19"/>
      <c r="B8" s="61" t="str">
        <f>IFERROR(VLOOKUP(D8,DB!A:K,11,0),"")</f>
        <v/>
      </c>
      <c r="C8" s="18"/>
      <c r="D8" s="18" t="s">
        <v>39107</v>
      </c>
      <c r="E8" s="18"/>
      <c r="F8" s="20"/>
      <c r="G8" s="21">
        <f t="shared" ca="1" si="0"/>
        <v>45981.673724884262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45981.673724884262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45981.673724884262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45981.673724884262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45981.673724884262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45981.673724884262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45981.673724884262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45981.673724884262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45981.673724884262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45981.673724884262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45981.673724884262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45981.673724884262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45981.673724884262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45981.673724884262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45981.673724884262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45981.673724884262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45981.673724884262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45981.673724884262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45981.673724884262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45981.673724884262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45981.673724884262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45981.673724884262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45981.673724884262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45981.673724884262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45981.673724884262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45981.673724884262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45981.673724884262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45981.673724884262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45981.673724884262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45981.673724884262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45981.673724884262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45981.673724884262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45981.673724884262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45981.673724884262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45981.673724884262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45981.673724884262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45981.673724884262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45981.673724884262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45981.673724884262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45981.673724884262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45981.673724884262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45981.673724884262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45981.673724884262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45981.673724884262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45981.673724884262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45981.673724884262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45981.673724884262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45981.673724884262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45981.673724884262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45981.673724884262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45981.673724884262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45981.673724884262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45981.673724884262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45981.673724884262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45981.673724884262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45981.673724884262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45981.673724884262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45981.673724884262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45981.673724884262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45981.673724884262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45981.673724884262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45981.673724884262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45981.673724884262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45981.673724884262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45981.673724884262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45981.673724884262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45981.673724884262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45981.673724884262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45981.673724884262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45981.673724884262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45981.673724884262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45981.673724884262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45981.673724884262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45981.673724884262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45981.673724884262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45981.673724884262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45981.673724884262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45981.673724884262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45981.673724884262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45981.673724884262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45981.673724884262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45981.673724884262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45981.673724884262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45981.673724884262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45981.673724884262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45981.673724884262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45981.673724884262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45981.673724884262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45981.673724884262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45981.673724884262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45981.673724884262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45981.673724884262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45981.673724884262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45981.673724884262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45981.673724884262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45981.673724884262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45981.673724884262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45981.673724884262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45981.673724884262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45981.673724884262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45981.673724884262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45981.673724884262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45981.673724884262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45981.673724884262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45981.673724884262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45981.673724884262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45981.673724884262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45981.673724884262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45981.673724884262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45981.673724884262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45981.673724884262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45981.673724884262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45981.673724884262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45981.673724884262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45981.673724884262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45981.673724884262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45981.673724884262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45981.673724884262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45981.673724884262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45981.673724884262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45981.673724884262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45981.673724884262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45981.673724884262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45981.673724884262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45981.673724884262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45981.673724884262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45981.673724884262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45981.673724884262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45981.673724884262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45981.673724884262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45981.673724884262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45981.673724884262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45981.673724884262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45981.673724884262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45981.673724884262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45981.673724884262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45981.673724884262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45981.673724884262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45981.673724884262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45981.673724884262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45981.673724884262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45981.673724884262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45981.673724884262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45981.673724884262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45981.673724884262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45981.673724884262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45981.673724884262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45981.673724884262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45981.673724884262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45981.673724884262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45981.673724884262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45981.673724884262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45981.673724884262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45981.673724884262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45981.673724884262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45981.673724884262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45981.673724884262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45981.673724884262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45981.673724884262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45981.673724884262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45981.673724884262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45981.673724884262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45981.673724884262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45981.673724884262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45981.673724884262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45981.673724884262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45981.673724884262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45981.673724884262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45981.673724884262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45981.673724884262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45981.673724884262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45981.673724884262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45981.673724884262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45981.673724884262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45981.673724884262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45981.673724884262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45981.673724884262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45981.673724884262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45981.673724884262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45981.673724884262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45981.673724884262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45981.673724884262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45981.673724884262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45981.673724884262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45981.673724884262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45981.673724884262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45981.673724884262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45981.673724884262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45981.673724884262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45981.673724884262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45981.673724884262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45981.673724884262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45981.673724884262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45981.673724884262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45981.673724884262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45981.673724884262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45981.673724884262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45981.673724884262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45981.673724884262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45981.673724884262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45981.673724884262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45981.673724884262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45981.673724884262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45981.673724884262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45981.673724884262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45981.673724884262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45981.673724884262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45981.673724884262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45981.673724884262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45981.673724884262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45981.673724884262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45981.673724884262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45981.673724884262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45981.673724884262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45981.673724884262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45981.673724884262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45981.673724884262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45981.673724884262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45981.673724884262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45981.673724884262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45981.673724884262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45981.673724884262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45981.673724884262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45981.673724884262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45981.673724884262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45981.673724884262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45981.673724884262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45981.673724884262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45981.673724884262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45981.673724884262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45981.673724884262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45981.673724884262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45981.673724884262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45981.673724884262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45981.673724884262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45981.673724884262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45981.673724884262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45981.673724884262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45981.673724884262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45981.673724884262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45981.673724884262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45981.673724884262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45981.673724884262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45981.673724884262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45981.673724884262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45981.673724884262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45981.673724884262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45981.673724884262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45981.673724884262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45981.673724884262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45981.673724884262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45981.673724884262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45981.673724884262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45981.673724884262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45981.673724884262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45981.673724884262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45981.673724884262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45981.673724884262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45981.673724884262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45981.673724884262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45981.673724884262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45981.673724884262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45981.673724884262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45981.673724884262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45981.673724884262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45981.673724884262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45981.673724884262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45981.673724884262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45981.673724884262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45981.673724884262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45981.673724884262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45981.673724884262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45981.673724884262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45981.673724884262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45981.673724884262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45981.673724884262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45981.673724884262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45981.673724884262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45981.673724884262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45981.673724884262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45981.673724884262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45981.673724884262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45981.673724884262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45981.673724884262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45981.673724884262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45981.673724884262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45981.673724884262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45981.673724884262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45981.673724884262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45981.673724884262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45981.673724884262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45981.673724884262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45981.673724884262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45981.673724884262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45981.673724884262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45981.673724884262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45981.673724884262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45981.673724884262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45981.673724884262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45981.673724884262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45981.673724884262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45981.673724884262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45981.673724884262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45981.673724884262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45981.673724884262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45981.673724884262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45981.673724884262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45981.673724884262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45981.673724884262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45981.673724884262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45981.673724884262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45981.673724884262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45981.673724884262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45981.673724884262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45981.673724884262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45981.673724884262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45981.673724884262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45981.673724884262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45981.673724884262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45981.673724884262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45981.673724884262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45981.673724884262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45981.673724884262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45981.673724884262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45981.673724884262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45981.673724884262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45981.673724884262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45981.673724884262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45981.673724884262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45981.673724884262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45981.673724884262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45981.673724884262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45981.673724884262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45981.673724884262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45981.673724884262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45981.673724884262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45981.673724884262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45981.673724884262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45981.673724884262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45981.673724884262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45981.673724884262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45981.673724884262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45981.673724884262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45981.673724884262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45981.673724884262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45981.673724884262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45981.673724884262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45981.673724884262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45981.673724884262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45981.673724884262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45981.673724884262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45981.673724884262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45981.673724884262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45981.673724884262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45981.673724884262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45981.673724884262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45981.673724884262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45981.673724884262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45981.673724884262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45981.673724884262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45981.673724884262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45981.673724884262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45981.673724884262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45981.673724884262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45981.673724884262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45981.673724884262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45981.673724884262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45981.673724884262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45981.673724884262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45981.673724884262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45981.673724884262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45981.673724884262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45981.673724884262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45981.673724884262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45981.673724884262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45981.673724884262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45981.673724884262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45981.673724884262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45981.673724884262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45981.673724884262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45981.673724884262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45981.673724884262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45981.673724884262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45981.673724884262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45981.673724884262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45981.673724884262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45981.673724884262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45981.673724884262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45981.673724884262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45981.673724884262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45981.673724884262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45981.673724884262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45981.673724884262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45981.673724884262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45981.673724884262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45981.673724884262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45981.673724884262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45981.673724884262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45981.673724884262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45981.673724884262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45981.673724884262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45981.673724884262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45981.673724884262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45981.673724884262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45981.673724884262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45981.673724884262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45981.673724884262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45981.673724884262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45981.673724884262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45981.673724884262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45981.673724884262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45981.673724884262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45981.673724884262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45981.673724884262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45981.673724884262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45981.673724884262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45981.673724884262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45981.673724884262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45981.673724884262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45981.673724884262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45981.673724884262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45981.673724884262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45981.673724884262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45981.673724884262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45981.673724884262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45981.673724884262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45981.673724884262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45981.673724884262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45981.673724884262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45981.673724884262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45981.673724884262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45981.673724884262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45981.673724884262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45981.673724884262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45981.673724884262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45981.673724884262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45981.673724884262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45981.673724884262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45981.673724884262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45981.673724884262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45981.673724884262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45981.673724884262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45981.673724884262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45981.673724884262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45981.673724884262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45981.673724884262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45981.673724884262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45981.673724884262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45981.673724884262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45981.673724884262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45981.673724884262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45981.673724884262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45981.673724884262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45981.673724884262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45981.673724884262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45981.673724884262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45981.673724884262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45981.673724884262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45981.673724884262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45981.673724884262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45981.673724884262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45981.673724884262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45981.673724884262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45981.673724884262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45981.673724884262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45981.673724884262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45981.673724884262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45981.673724884262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45981.673724884262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45981.673724884262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45981.673724884262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45981.673724884262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45981.673724884262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45981.673724884262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45981.673724884262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45981.673724884262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45981.673724884262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45981.673724884262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45981.673724884262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45981.673724884262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45981.673724884262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45981.673724884262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45981.673724884262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45981.673724884262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45981.673724884262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45981.673724884262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45981.673724884262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45981.673724884262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45981.673724884262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45981.673724884262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45981.673724884262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45981.673724884262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45981.673724884262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45981.673724884262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45981.673724884262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45981.673724884262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45981.673724884262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45981.673724884262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45981.673724884262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45981.673724884262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45981.673724884262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45981.673724884262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45981.673724884262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45981.673724884262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45981.673724884262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45981.673724884262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45981.673724884262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45981.673724884262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45981.673724884262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45981.673724884262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45981.673724884262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45981.673724884262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45981.673724884262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45981.673724884262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45981.673724884262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45981.673724884262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45981.673724884262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45981.673724884262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45981.673724884262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45981.673724884262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45981.673724884262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45981.673724884262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45981.673724884262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45981.673724884262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45981.673724884262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45981.673724884262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45981.673724884262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45981.673724884262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45981.673724884262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45981.673724884262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45981.673724884262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45981.673724884262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45981.673724884262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45981.673724884262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45981.673724884262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45981.673724884262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45981.673724884262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45981.673724884262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45981.673724884262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45981.673724884262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45981.673724884262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45981.673724884262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45981.673724884262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45981.673724884262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45981.673724884262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45981.673724884262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45981.673724884262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45981.673724884262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45981.673724884262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45981.673724884262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45981.673724884262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45981.673724884262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45981.673724884262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45981.673724884262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45981.673724884262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45981.673724884262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45981.673724884262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45981.673724884262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45981.673724884262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45981.673724884262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45981.673724884262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45981.673724884262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45981.673724884262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45981.673724884262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45981.673724884262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45981.673724884262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45981.673724884262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45981.673724884262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45981.673724884262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45981.673724884262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45981.673724884262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45981.673724884262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45981.673724884262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45981.673724884262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45981.673724884262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45981.673724884262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45981.673724884262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45981.673724884262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45981.673724884262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45981.673724884262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45981.673724884262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45981.673724884262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45981.673724884262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45981.673724884262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45981.673724884262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45981.673724884262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45981.673724884262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45981.673724884262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45981.673724884262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45981.673724884262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45981.673724884262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45981.673724884262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45981.673724884262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45981.673724884262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45981.673724884262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45981.673724884262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45981.673724884262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45981.673724884262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45981.673724884262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45981.673724884262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45981.673724884262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45981.673724884262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45981.673724884262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45981.673724884262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45981.673724884262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45981.673724884262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45981.673724884262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45981.673724884262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45981.673724884262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45981.673724884262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45981.673724884262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45981.673724884262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45981.673724884262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45981.673724884262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45981.673724884262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45981.673724884262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45981.673724884262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45981.673724884262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45981.673724884262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45981.673724884262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45981.673724884262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45981.673724884262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45981.673724884262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45981.673724884262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45981.673724884262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45981.673724884262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45981.673724884262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45981.673724884262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45981.673724884262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45981.673724884262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45981.673724884262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45981.673724884262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45981.673724884262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45981.673724884262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45981.673724884262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45981.673724884262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45981.673724884262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45981.673724884262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45981.673724884262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45981.673724884262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45981.673724884262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45981.673724884262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45981.673724884262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45981.673724884262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45981.673724884262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45981.673724884262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45981.673724884262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45981.673724884262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45981.673724884262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45981.673724884262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45981.673724884262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45981.673724884262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45981.673724884262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45981.673724884262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45981.673724884262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45981.673724884262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45981.673724884262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45981.673724884262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45981.673724884262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45981.673724884262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45981.673724884262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45981.673724884262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45981.673724884262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45981.673724884262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45981.673724884262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45981.673724884262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45981.673724884262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45981.673724884262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45981.673724884262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45981.673724884262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45981.673724884262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45981.673724884262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45981.673724884262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45981.673724884262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45981.673724884262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45981.673724884262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45981.673724884262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45981.673724884262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45981.673724884262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45981.673724884262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45981.673724884262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45981.673724884262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45981.673724884262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45981.673724884262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45981.673724884262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45981.673724884262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45981.673724884262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45981.673724884262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45981.673724884262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45981.673724884262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45981.673724884262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45981.673724884262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45981.673724884262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45981.673724884262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45981.673724884262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45981.673724884262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45981.673724884262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45981.673724884262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45981.673724884262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45981.673724884262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45981.673724884262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45981.673724884262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45981.673724884262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45981.673724884262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45981.673724884262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45981.673724884262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45981.673724884262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45981.673724884262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45981.673724884262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45981.673724884262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45981.673724884262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45981.673724884262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45981.673724884262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45981.673724884262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45981.673724884262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45981.673724884262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45981.673724884262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45981.673724884262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45981.673724884262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45981.673724884262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45981.673724884262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45981.673724884262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45981.673724884262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45981.673724884262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45981.673724884262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45981.673724884262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45981.673724884262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45981.673724884262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45981.673724884262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45981.673724884262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45981.673724884262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45981.673724884262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45981.673724884262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45981.673724884262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45981.673724884262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45981.673724884262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45981.673724884262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45981.673724884262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45981.673724884262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45981.673724884262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45981.673724884262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45981.673724884262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45981.673724884262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45981.673724884262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45981.673724884262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45981.673724884262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45981.673724884262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45981.673724884262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45981.673724884262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45981.673724884262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45981.673724884262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45981.673724884262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45981.673724884262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45981.673724884262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45981.673724884262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45981.673724884262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45981.673724884262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45981.673724884262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45981.673724884262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45981.673724884262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45981.673724884262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45981.673724884262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45981.673724884262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45981.673724884262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45981.673724884262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45981.673724884262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45981.673724884262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45981.673724884262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45981.673724884262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45981.673724884262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45981.673724884262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45981.673724884262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45981.673724884262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45981.673724884262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45981.673724884262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45981.673724884262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45981.673724884262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45981.673724884262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45981.673724884262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45981.673724884262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45981.673724884262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45981.673724884262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45981.673724884262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45981.673724884262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45981.673724884262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45981.673724884262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45981.673724884262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45981.673724884262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45981.673724884262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45981.673724884262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45981.673724884262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45981.673724884262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45981.673724884262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45981.673724884262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45981.673724884262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45981.673724884262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45981.673724884262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45981.673724884262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45981.673724884262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45981.673724884262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45981.673724884262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45981.673724884262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45981.673724884262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45981.673724884262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45981.673724884262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45981.673724884262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45981.673724884262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45981.673724884262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45981.673724884262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45981.673724884262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45981.673724884262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45981.673724884262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45981.673724884262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45981.673724884262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45981.673724884262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45981.673724884262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45981.673724884262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45981.673724884262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45981.673724884262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45981.673724884262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45981.673724884262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45981.673724884262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45981.673724884262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45981.673724884262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45981.673724884262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45981.673724884262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45981.673724884262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45981.673724884262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45981.673724884262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45981.673724884262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45981.673724884262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45981.673724884262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45981.673724884262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45981.673724884262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45981.673724884262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45981.673724884262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45981.673724884262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45981.673724884262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45981.673724884262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45981.673724884262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45981.673724884262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45981.673724884262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45981.673724884262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45981.673724884262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45981.673724884262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45981.673724884262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45981.673724884262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45981.673724884262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45981.673724884262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45981.673724884262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45981.673724884262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45981.673724884262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45981.673724884262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45981.673724884262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45981.673724884262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45981.673724884262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45981.673724884262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45981.673724884262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45981.673724884262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45981.673724884262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45981.673724884262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45981.673724884262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45981.673724884262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45981.673724884262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45981.673724884262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45981.673724884262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45981.673724884262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45981.673724884262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45981.673724884262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45981.673724884262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45981.673724884262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45981.673724884262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45981.673724884262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45981.673724884262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45981.673724884262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45981.673724884262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45981.673724884262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45981.673724884262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45981.673724884262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45981.673724884262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45981.673724884262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45981.673724884262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45981.673724884262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45981.673724884262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45981.673724884262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45981.673724884262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45981.673724884262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45981.673724884262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45981.673724884262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45981.673724884262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45981.673724884262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45981.673724884262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45981.673724884262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45981.673724884262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45981.673724884262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45981.673724884262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45981.673724884262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45981.673724884262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45981.673724884262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45981.673724884262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45981.673724884262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45981.673724884262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45981.673724884262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45981.673724884262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45981.673724884262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45981.673724884262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45981.673724884262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45981.673724884262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45981.673724884262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45981.673724884262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45981.673724884262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45981.673724884262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45981.673724884262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45981.673724884262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45981.673724884262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45981.673724884262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45981.673724884262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45981.673724884262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45981.673724884262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45981.673724884262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45981.673724884262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45981.673724884262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45981.673724884262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45981.673724884262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45981.673724884262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45981.673724884262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45981.673724884262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45981.673724884262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45981.673724884262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45981.673724884262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45981.673724884262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45981.673724884262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45981.673724884262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45981.673724884262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45981.673724884262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45981.673724884262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45981.673724884262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45981.673724884262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45981.673724884262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45981.673724884262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45981.673724884262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45981.673724884262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45981.673724884262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45981.673724884262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45981.673724884262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45981.673724884262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45981.673724884262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45981.673724884262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45981.673724884262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45981.673724884262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45981.673724884262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45981.673724884262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45981.673724884262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45981.673724884262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45981.673724884262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45981.673724884262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45981.673724884262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45981.673724884262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45981.673724884262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45981.673724884262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45981.673724884262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45981.673724884262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45981.673724884262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45981.673724884262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45981.673724884262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45981.673724884262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45981.673724884262</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278.19300729166571</v>
      </c>
      <c r="H2" s="95">
        <v>45703.474768518521</v>
      </c>
      <c r="I2" s="95" t="str">
        <f>IFERROR(VLOOKUP(D2,DB!A:F,6,0),"")</f>
        <v>SCECO</v>
      </c>
      <c r="J2" s="95" t="str">
        <f>IFERROR(VLOOKUP(D2,DB!A:G,7,0),"")</f>
        <v>Dead</v>
      </c>
      <c r="K2" s="97" t="s">
        <v>39109</v>
      </c>
      <c r="L2" s="91" t="str">
        <f>IFERROR(VLOOKUP(D2,DB!A:I,9,0),"")</f>
        <v>Latis</v>
      </c>
    </row>
    <row r="3" spans="1:16" ht="15" customHeight="1">
      <c r="A3" s="113" t="s">
        <v>39110</v>
      </c>
      <c r="B3" s="113" t="str">
        <f>IFERROR(VLOOKUP(D3,DB!A:K,11,0),"")</f>
        <v>R4</v>
      </c>
      <c r="C3" s="93">
        <v>1</v>
      </c>
      <c r="D3" s="91" t="s">
        <v>37543</v>
      </c>
      <c r="E3" s="94" t="s">
        <v>39021</v>
      </c>
      <c r="F3" s="95">
        <v>45981.652824074074</v>
      </c>
      <c r="G3" s="96">
        <f t="shared" ref="G3:G38" ca="1" si="0">IFERROR(NOW()-F3,"")</f>
        <v>2.0900810188322794E-2</v>
      </c>
      <c r="H3" s="95">
        <v>45981.632060185184</v>
      </c>
      <c r="I3" s="113" t="str">
        <f>IFERROR(VLOOKUP(D3,DB!A:F,6,0),"")</f>
        <v>SCECO</v>
      </c>
      <c r="J3" s="113" t="str">
        <f>IFERROR(VLOOKUP(D3,DB!A:G,7,0),"")</f>
        <v>Dead</v>
      </c>
      <c r="K3" s="97" t="s">
        <v>39111</v>
      </c>
      <c r="L3" s="91" t="str">
        <f>IFERROR(VLOOKUP(D3,DB!A:I,9,0),"")</f>
        <v>Latis</v>
      </c>
    </row>
    <row r="4" spans="1:16" ht="15" customHeight="1">
      <c r="A4" s="113"/>
      <c r="B4" s="113" t="str">
        <f>IFERROR(VLOOKUP(D4,DB!A:K,11,0),"")</f>
        <v/>
      </c>
      <c r="C4" s="93"/>
      <c r="D4" s="91"/>
      <c r="E4" s="94"/>
      <c r="F4" s="95"/>
      <c r="G4" s="96">
        <f t="shared" ca="1" si="0"/>
        <v>45981.673724884262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45981.673724884262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45981.673724884262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45981.673724884262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45981.673724884262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45981.673724884262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45981.673724884262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45981.673724884262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45981.673724884262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45981.673724884262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45981.673724884262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45981.673724884262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45981.673724884262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45981.673724884262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45981.673724884262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45981.673724884262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45981.673724884262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45981.673724884262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45981.673724884262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45981.673724884262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45981.673724884262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45981.673724884262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45981.673724884262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45981.673724884262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45981.673724884262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45981.673724884262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45981.673724884262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45981.673724884262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45981.673724884262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45981.673724884262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45981.673724884262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45981.673724884262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45981.673724884262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45981.673724884262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45981.673724884262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ref="G39:G102" ca="1" si="1">IFERROR(NOW()-F39,"")</f>
        <v>45981.673724884262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45981.673724884262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45981.673724884262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45981.673724884262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45981.673724884262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45981.673724884262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45981.673724884262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45981.673724884262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45981.673724884262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45981.673724884262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45981.673724884262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45981.673724884262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45981.673724884262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45981.673724884262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45981.673724884262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45981.673724884262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45981.673724884262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45981.673724884262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45981.673724884262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45981.673724884262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45981.673724884262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45981.673724884262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45981.673724884262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45981.673724884262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45981.673724884262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45981.673724884262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45981.673724884262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45981.673724884262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45981.673724884262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45981.673724884262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45981.673724884262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45981.673724884262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45981.673724884262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45981.673724884262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45981.673724884262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45981.673724884262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45981.673724884262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45981.673724884262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45981.673724884262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45981.673724884262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45981.673724884262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45981.673724884262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45981.673724884262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45981.673724884262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45981.673724884262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45981.673724884262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45981.673724884262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45981.673724884262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45981.673724884262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45981.673724884262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45981.673724884262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45981.673724884262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45981.673724884262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45981.673724884262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45981.673724884262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45981.673724884262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45981.673724884262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45981.673724884262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45981.673724884262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45981.673724884262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45981.673724884262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45981.673724884262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45981.673724884262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45981.673724884262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ref="G103:G166" ca="1" si="2">IFERROR(NOW()-F103,"")</f>
        <v>45981.673724884262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45981.673724884262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45981.673724884262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45981.673724884262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45981.673724884262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45981.673724884262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45981.673724884262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45981.673724884262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45981.673724884262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45981.673724884262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45981.673724884262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45981.673724884262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45981.673724884262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45981.673724884262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45981.673724884262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45981.673724884262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45981.673724884262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45981.673724884262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45981.673724884262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45981.673724884262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45981.673724884262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45981.673724884262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45981.673724884262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45981.673724884262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45981.673724884262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45981.673724884262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45981.673724884262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45981.673724884262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45981.673724884262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45981.673724884262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45981.673724884262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45981.673724884262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45981.673724884262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45981.673724884262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45981.673724884262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45981.673724884262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45981.673724884262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45981.673724884262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45981.673724884262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45981.673724884262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45981.673724884262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45981.673724884262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45981.673724884262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45981.673724884262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45981.673724884262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45981.673724884262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45981.673724884262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45981.673724884262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45981.673724884262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45981.673724884262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45981.673724884262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45981.673724884262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45981.673724884262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45981.673724884262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45981.673724884262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45981.673724884262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45981.673724884262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45981.673724884262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45981.673724884262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45981.673724884262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45981.673724884262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45981.673724884262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45981.673724884262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45981.673724884262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ref="G167:G230" ca="1" si="3">IFERROR(NOW()-F167,"")</f>
        <v>45981.673724884262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45981.673724884262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45981.673724884262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45981.673724884262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45981.673724884262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45981.673724884262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45981.673724884262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45981.673724884262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45981.673724884262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45981.673724884262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45981.673724884262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45981.673724884262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45981.673724884262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45981.673724884262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45981.673724884262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45981.673724884262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45981.673724884262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45981.673724884262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45981.673724884262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45981.673724884262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45981.673724884262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45981.673724884262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45981.673724884262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45981.673724884262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45981.673724884262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45981.673724884262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45981.673724884262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45981.673724884262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45981.673724884262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45981.673724884262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45981.673724884262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45981.673724884262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45981.673724884262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45981.673724884262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45981.673724884262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45981.673724884262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45981.673724884262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45981.673724884262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45981.673724884262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45981.673724884262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45981.673724884262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45981.673724884262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45981.673724884262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45981.673724884262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45981.673724884262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45981.673724884262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45981.673724884262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45981.673724884262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45981.673724884262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45981.673724884262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45981.673724884262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45981.673724884262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45981.673724884262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45981.673724884262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45981.673724884262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45981.673724884262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45981.673724884262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45981.673724884262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45981.673724884262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45981.673724884262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45981.673724884262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45981.673724884262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45981.673724884262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45981.673724884262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ref="G231:G294" ca="1" si="4">IFERROR(NOW()-F231,"")</f>
        <v>45981.673724884262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45981.673724884262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45981.673724884262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45981.673724884262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45981.673724884262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45981.673724884262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45981.673724884262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45981.673724884262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45981.673724884262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45981.673724884262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45981.673724884262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45981.673724884262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45981.673724884262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45981.673724884262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45981.673724884262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45981.673724884262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45981.673724884262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45981.673724884262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45981.673724884262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45981.673724884262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45981.673724884262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45981.673724884262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45981.673724884262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45981.673724884262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45981.673724884262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45981.673724884262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45981.673724884262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45981.673724884262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45981.673724884262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45981.673724884262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45981.673724884262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45981.673724884262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45981.673724884262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45981.673724884262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45981.673724884262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45981.673724884262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45981.673724884262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45981.673724884262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45981.673724884262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45981.673724884262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45981.673724884262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45981.673724884262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45981.673724884262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45981.673724884262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45981.673724884262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45981.673724884262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45981.673724884262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45981.673724884262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45981.673724884262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45981.673724884262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45981.673724884262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45981.673724884262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45981.673724884262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45981.673724884262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45981.673724884262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45981.673724884262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45981.673724884262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45981.673724884262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45981.673724884262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45981.673724884262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45981.673724884262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45981.673724884262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45981.673724884262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45981.673724884262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ref="G295:G358" ca="1" si="5">IFERROR(NOW()-F295,"")</f>
        <v>45981.673724884262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45981.673724884262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45981.673724884262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45981.673724884262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45981.673724884262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45981.673724884262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45981.673724884262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45981.673724884262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45981.673724884262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45981.673724884262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45981.673724884262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45981.673724884262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45981.673724884262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45981.673724884262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45981.673724884262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45981.673724884262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45981.673724884262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45981.673724884262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45981.673724884262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45981.673724884262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45981.673724884262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45981.673724884262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45981.673724884262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45981.673724884262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45981.673724884262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45981.673724884262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45981.673724884262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45981.673724884262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45981.673724884262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45981.673724884262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45981.673724884262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45981.673724884262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45981.673724884262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45981.673724884262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45981.673724884262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45981.673724884262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45981.673724884262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45981.673724884262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45981.673724884262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45981.673724884262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45981.673724884262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45981.673724884262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45981.673724884262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45981.673724884262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45981.673724884262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45981.673724884262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45981.673724884262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45981.673724884262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45981.673724884262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45981.673724884262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45981.673724884262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45981.673724884262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45981.673724884262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45981.673724884262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45981.673724884262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45981.673724884262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45981.673724884262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45981.673724884262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45981.673724884262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45981.673724884262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45981.673724884262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45981.673724884262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45981.673724884262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45981.673724884262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ref="G359:G422" ca="1" si="6">IFERROR(NOW()-F359,"")</f>
        <v>45981.673724884262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45981.673724884262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45981.673724884262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45981.673724884262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45981.673724884262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45981.673724884262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45981.673724884262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45981.673724884262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45981.673724884262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45981.673724884262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45981.673724884262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45981.673724884262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45981.673724884262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45981.673724884262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45981.673724884262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45981.673724884262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45981.673724884262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45981.673724884262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45981.673724884262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45981.673724884262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45981.673724884262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45981.673724884262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45981.673724884262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45981.673724884262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45981.673724884262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45981.673724884262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45981.673724884262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45981.673724884262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45981.673724884262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45981.673724884262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45981.673724884262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45981.673724884262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45981.673724884262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45981.673724884262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45981.673724884262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45981.673724884262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45981.673724884262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45981.673724884262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45981.673724884262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45981.673724884262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45981.673724884262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45981.673724884262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45981.673724884262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45981.673724884262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45981.673724884262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45981.673724884262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45981.673724884262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45981.673724884262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45981.673724884262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45981.673724884262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45981.673724884262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45981.673724884262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45981.673724884262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45981.673724884262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45981.673724884262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45981.673724884262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45981.673724884262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45981.673724884262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45981.673724884262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45981.673724884262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45981.673724884262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45981.673724884262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45981.673724884262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45981.673724884262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ref="G423:G468" ca="1" si="7">IFERROR(NOW()-F423,"")</f>
        <v>45981.673724884262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45981.673724884262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45981.673724884262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45981.673724884262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45981.673724884262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45981.673724884262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45981.673724884262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45981.673724884262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45981.673724884262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45981.673724884262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45981.673724884262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45981.673724884262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45981.673724884262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45981.673724884262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45981.673724884262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45981.673724884262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45981.673724884262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45981.673724884262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45981.673724884262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45981.673724884262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45981.673724884262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45981.673724884262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45981.673724884262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45981.673724884262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45981.673724884262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45981.673724884262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45981.673724884262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45981.673724884262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45981.673724884262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45981.673724884262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45981.673724884262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45981.673724884262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45981.673724884262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45981.673724884262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45981.673724884262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45981.673724884262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45981.673724884262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45981.673724884262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45981.673724884262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45981.673724884262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45981.673724884262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45981.673724884262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45981.673724884262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45981.673724884262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45981.673724884262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45981.673724884262</v>
      </c>
      <c r="H468" s="95"/>
      <c r="I468" s="113" t="str">
        <f>IFERROR(VLOOKUP(D468,DB!A:F,6,0),"")</f>
        <v/>
      </c>
      <c r="J468" s="113" t="str">
        <f>IFERROR(VLOOKUP(D468,DB!A:G,7,0),"")</f>
        <v/>
      </c>
      <c r="K468" s="97"/>
      <c r="L468" s="91" t="str">
        <f>IFERROR(VLOOKUP(D468,DB!A:I,9,0),"")</f>
        <v/>
      </c>
    </row>
  </sheetData>
  <dataValidations count="2">
    <dataValidation allowBlank="1" showInputMessage="1" showErrorMessage="1" sqref="E1" xr:uid="{A4F81451-56CC-4543-9497-104C4E44EE4B}"/>
    <dataValidation type="list" allowBlank="1" showInputMessage="1" showErrorMessage="1" sqref="E2:E4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
  <sheetViews>
    <sheetView tabSelected="1" workbookViewId="0">
      <selection activeCell="K10" sqref="K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89.84166469907359</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39102</v>
      </c>
      <c r="F3" s="38">
        <v>45926.188877314817</v>
      </c>
      <c r="G3" s="108">
        <f t="shared" ref="G3" ca="1" si="0">IFERROR(NOW()-F3,"")</f>
        <v>55.484847569445265</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39102</v>
      </c>
      <c r="F4" s="110">
        <v>45948.661111111112</v>
      </c>
      <c r="G4" s="111">
        <f t="shared" ref="G4" ca="1" si="1">IFERROR(NOW()-F4,"")</f>
        <v>33.012613773149496</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4.1589216435240814</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0.30042627314833226</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2</v>
      </c>
      <c r="D7" s="109" t="s">
        <v>38310</v>
      </c>
      <c r="E7" s="109" t="s">
        <v>39021</v>
      </c>
      <c r="F7" s="128">
        <v>45981.595416666663</v>
      </c>
      <c r="G7" s="111">
        <f ca="1">IFERROR(NOW()-F7,"")</f>
        <v>7.8308217598532792E-2</v>
      </c>
      <c r="H7" s="128">
        <v>45981.589166666665</v>
      </c>
      <c r="I7" s="109" t="str">
        <f>IFERROR(VLOOKUP(D7,DB!A:F,6,0),"")</f>
        <v>SCECO</v>
      </c>
      <c r="J7" s="109" t="str">
        <f>IFERROR(VLOOKUP(D7,DB!A:G,7,0),"")</f>
        <v>No BB Shifted</v>
      </c>
      <c r="K7" s="109" t="s">
        <v>39123</v>
      </c>
      <c r="L7" s="109" t="str">
        <f>IFERROR(VLOOKUP(D7,DB!A:I,9,0),"")</f>
        <v>Latis</v>
      </c>
    </row>
    <row r="8" spans="1:13">
      <c r="A8" s="109" t="s">
        <v>39124</v>
      </c>
      <c r="B8" s="109" t="str">
        <f>IFERROR(VLOOKUP(D8,DB!A:K,11,0),"")</f>
        <v>R5</v>
      </c>
      <c r="C8" s="109">
        <v>5</v>
      </c>
      <c r="D8" s="109" t="s">
        <v>38120</v>
      </c>
      <c r="E8" s="109" t="s">
        <v>39102</v>
      </c>
      <c r="F8" s="128">
        <v>45981.66815972222</v>
      </c>
      <c r="G8" s="111">
        <f ca="1">IFERROR(NOW()-F8,"")</f>
        <v>5.5651620423304848E-3</v>
      </c>
      <c r="H8" s="128">
        <v>45981.661215277774</v>
      </c>
      <c r="I8" s="109" t="str">
        <f>IFERROR(VLOOKUP(D8,DB!A:F,6,0),"")</f>
        <v>SCECO</v>
      </c>
      <c r="J8" s="109" t="str">
        <f>IFERROR(VLOOKUP(D8,DB!A:G,7,0),"")</f>
        <v>Haj Removal</v>
      </c>
      <c r="K8" s="109" t="s">
        <v>39125</v>
      </c>
      <c r="L8" s="109" t="str">
        <f>IFERROR(VLOOKUP(D8,DB!A:I,9,0),"")</f>
        <v>Latis</v>
      </c>
    </row>
    <row r="9" spans="1:13">
      <c r="A9" s="109" t="s">
        <v>39124</v>
      </c>
      <c r="B9" s="109" t="str">
        <f>IFERROR(VLOOKUP(D9,DB!A:K,11,0),"")</f>
        <v>R5</v>
      </c>
      <c r="C9" s="109">
        <v>1</v>
      </c>
      <c r="D9" s="109" t="s">
        <v>38115</v>
      </c>
      <c r="E9" s="109" t="s">
        <v>39102</v>
      </c>
      <c r="F9" s="128">
        <v>45981.66815972222</v>
      </c>
      <c r="G9" s="111">
        <f ca="1">IFERROR(NOW()-F9,"")</f>
        <v>5.5651620423304848E-3</v>
      </c>
      <c r="H9" s="128">
        <v>45981.661215277774</v>
      </c>
      <c r="I9" s="109" t="str">
        <f>IFERROR(VLOOKUP(D9,DB!A:F,6,0),"")</f>
        <v>SCECO</v>
      </c>
      <c r="J9" s="109" t="str">
        <f>IFERROR(VLOOKUP(D9,DB!A:G,7,0),"")</f>
        <v>Haj Removal</v>
      </c>
      <c r="K9" s="109" t="s">
        <v>39125</v>
      </c>
      <c r="L9" s="109" t="str">
        <f>IFERROR(VLOOKUP(D9,DB!A:I,9,0),"")</f>
        <v>Latis</v>
      </c>
    </row>
    <row r="10" spans="1:13">
      <c r="A10" s="109"/>
      <c r="B10" s="109" t="str">
        <f>IFERROR(VLOOKUP(D10,DB!A:K,11,0),"")</f>
        <v/>
      </c>
      <c r="C10" s="109"/>
      <c r="D10" s="109"/>
      <c r="E10" s="109"/>
      <c r="F10" s="109"/>
      <c r="G10" s="111">
        <f ca="1">IFERROR(NOW()-F10,"")</f>
        <v>45981.673724884262</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45981.673724884262</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45981.673724884262</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45981.673724884262</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45981.673724884262</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45981.673724884262</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45981.673724884262</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45981.673724884262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45981.673724884262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45981.673724884262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45981.673724884262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45981.673724884262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45981.673724884262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45981.673724884262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45981.673724884262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45981.673724884262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45981.673724884262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45981.673724884262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45981.673724884262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45981.673724884262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45981.673724884262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45981.673724884262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45981.673724884262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45981.673724884262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45981.673724884262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45981.673724884262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45981.673724884262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45981.673724884262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45981.673724884262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45981.673724884262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45981.673724884262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45981.673724884262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45981.673724884262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45981.673724884262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45981.673724884262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45981.673724884262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45981.673724884262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45981.673724884262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45981.673724884262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45981.673724884262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45981.673724884262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45981.673724884262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45981.673724884262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45981.673724884262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45981.673724884262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45981.673724884262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45981.673724884262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45981.673724884262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45981.673724884262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45981.673724884262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45981.673724884262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45981.673724884262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45981.673724884262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45981.673724884262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45981.673724884262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45981.673724884262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45981.673724884262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45981.673724884262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45981.673724884262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45981.673724884262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45981.673724884262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45981.673724884262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45981.673724884262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45981.673724884262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45981.673724884262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45981.673724884262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45981.673724884262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45981.673724884262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45981.673724884262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45981.673724884262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45981.673724884262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45981.673724884262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45981.673724884262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45981.673724884262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45981.673724884262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45981.673724884262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45981.673724884262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45981.673724884262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45981.673724884262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45981.673724884262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45981.673724884262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45981.673724884262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45981.673724884262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45981.673724884262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45981.673724884262</v>
      </c>
      <c r="H94" s="109"/>
      <c r="I94" s="109" t="str">
        <f>IFERROR(VLOOKUP(D94,DB!A:F,6,0),"")</f>
        <v/>
      </c>
      <c r="J94" s="109" t="str">
        <f>IFERROR(VLOOKUP(D94,DB!A:G,7,0),"")</f>
        <v/>
      </c>
      <c r="K94" s="109"/>
      <c r="L94" s="109" t="str">
        <f>IFERROR(VLOOKUP(D94,DB!A:I,9,0),"")</f>
        <v/>
      </c>
    </row>
    <row r="95" spans="1:12">
      <c r="A95" s="131"/>
      <c r="B95" s="131" t="str">
        <f>IFERROR(VLOOKUP(D95,DB!A:K,11,0),"")</f>
        <v/>
      </c>
      <c r="C95" s="131"/>
      <c r="D95" s="131"/>
      <c r="E95" s="131"/>
      <c r="F95" s="132"/>
      <c r="G95" s="111">
        <f ca="1">IFERROR(NOW()-F95,"")</f>
        <v>45981.673724884262</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45981.673724884262</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45981.673724884262</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45981.673724884262</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45981.673724884262</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45981.673724884262</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45981.673724884262</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45981.673724884262</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45981.673724884262</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45981.673724884262</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45981.673724884262</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45981.673724884262</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45981.673724884262</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45981.673724884262</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45981.673724884262</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45981.673724884262</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45981.673724884262</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45981.673724884262</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45981.673724884262</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45981.673724884262</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45981.673724884262</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45981.673724884262</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45981.673724884262</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45981.673724884262</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45981.673724884262</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45981.673724884262</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45981.673724884262</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45981.673724884262</v>
      </c>
      <c r="H122" s="132"/>
      <c r="I122" s="131" t="str">
        <f>IFERROR(VLOOKUP(D122,DB!A:F,6,0),"")</f>
        <v/>
      </c>
      <c r="J122" s="131" t="str">
        <f>IFERROR(VLOOKUP(D122,DB!A:G,7,0),"")</f>
        <v/>
      </c>
      <c r="K122" s="131"/>
      <c r="L122" s="131" t="str">
        <f>IFERROR(VLOOKUP(D122,DB!A:I,9,0),"")</f>
        <v/>
      </c>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row r="128" spans="1:12">
      <c r="A128" s="109"/>
      <c r="B128" s="109"/>
      <c r="C128" s="109"/>
      <c r="D128" s="109"/>
      <c r="E128" s="109"/>
      <c r="F128" s="109"/>
      <c r="G128" s="109"/>
      <c r="H128" s="109"/>
      <c r="I128" s="109"/>
      <c r="J128" s="109"/>
      <c r="K128" s="109"/>
      <c r="L128" s="109"/>
    </row>
    <row r="129" spans="1:12">
      <c r="A129" s="109"/>
      <c r="B129" s="109"/>
      <c r="C129" s="109"/>
      <c r="D129" s="109"/>
      <c r="E129" s="109"/>
      <c r="F129" s="109"/>
      <c r="G129" s="109"/>
      <c r="H129" s="109"/>
      <c r="I129" s="109"/>
      <c r="J129" s="109"/>
      <c r="K129" s="109"/>
      <c r="L129" s="109"/>
    </row>
    <row r="130" spans="1:12">
      <c r="A130" s="109"/>
      <c r="B130" s="109"/>
      <c r="C130" s="109"/>
      <c r="D130" s="109"/>
      <c r="E130" s="109"/>
      <c r="F130" s="109"/>
      <c r="G130" s="109"/>
      <c r="H130" s="109"/>
      <c r="I130" s="109"/>
      <c r="J130" s="109"/>
      <c r="K130" s="109"/>
      <c r="L130" s="109"/>
    </row>
    <row r="131" spans="1:12">
      <c r="A131" s="109"/>
      <c r="B131" s="109"/>
      <c r="C131" s="109"/>
      <c r="D131" s="109"/>
      <c r="E131" s="109"/>
      <c r="F131" s="109"/>
      <c r="G131" s="109"/>
      <c r="H131" s="109"/>
      <c r="I131" s="109"/>
      <c r="J131" s="109"/>
      <c r="K131" s="109"/>
      <c r="L131" s="109"/>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sheetData>
  <dataValidations count="2">
    <dataValidation allowBlank="1" showInputMessage="1" showErrorMessage="1" sqref="E1" xr:uid="{920C6338-E771-4DAE-8C89-92A9093EA4DE}"/>
    <dataValidation type="list" allowBlank="1" showInputMessage="1" showErrorMessage="1" sqref="E2:E1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1</v>
      </c>
      <c r="D2" s="119" t="s">
        <v>37390</v>
      </c>
      <c r="E2" s="109" t="s">
        <v>39021</v>
      </c>
      <c r="F2" s="121">
        <v>45981.610636574071</v>
      </c>
      <c r="G2" s="104">
        <f t="shared" ref="G2:G10" ca="1" si="0">IFERROR(NOW()-F2,"-")</f>
        <v>6.3088310191233177E-2</v>
      </c>
      <c r="H2" s="121">
        <v>45981.610636574071</v>
      </c>
      <c r="I2" s="119" t="str">
        <f>IFERROR(VLOOKUP(D2,DB!A:F,6,0),"")</f>
        <v>Generator-SG</v>
      </c>
      <c r="J2" s="119" t="str">
        <f>IFERROR(VLOOKUP(D2,DB!A:G,7,0),"")</f>
        <v>Vandalized</v>
      </c>
      <c r="K2" s="122" t="s">
        <v>39127</v>
      </c>
      <c r="L2" s="123" t="str">
        <f>IFERROR(VLOOKUP(D2,DB!A:I,9,0),"")</f>
        <v>Latis</v>
      </c>
    </row>
    <row r="3" spans="1:16382" ht="31.5" customHeight="1">
      <c r="A3" s="118"/>
      <c r="B3" s="119" t="str">
        <f>IFERROR(VLOOKUP(D3,DB!A:K,11,0),"")</f>
        <v/>
      </c>
      <c r="C3" s="120"/>
      <c r="D3" s="119"/>
      <c r="E3" s="109"/>
      <c r="F3" s="121"/>
      <c r="G3" s="104">
        <f t="shared" ca="1" si="0"/>
        <v>45981.673724884262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45981.673724884262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45981.673724884262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45981.673724884262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45981.673724884262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45981.673724884262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45981.673724884262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45981.673724884262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ref="G11:G44" ca="1" si="1">IFERROR(NOW()-F11,"-")</f>
        <v>45981.673724884262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45981.673724884262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45981.673724884262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45981.673724884262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45981.673724884262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45981.673724884262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45981.673724884262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45981.673724884262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45981.673724884262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45981.673724884262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45981.673724884262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45981.673724884262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45981.673724884262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45981.673724884262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45981.673724884262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45981.673724884262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45981.673724884262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45981.673724884262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45981.673724884262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45981.673724884262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45981.673724884262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45981.673724884262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45981.673724884262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45981.673724884262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45981.673724884262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45981.673724884262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45981.673724884262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45981.673724884262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45981.673724884262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45981.673724884262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45981.673724884262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45981.673724884262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45981.673724884262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45981.673724884262</v>
      </c>
      <c r="H44" s="121"/>
      <c r="I44" s="119" t="str">
        <f>IFERROR(VLOOKUP(D44,DB!A:F,6,0),"")</f>
        <v/>
      </c>
      <c r="J44" s="119" t="str">
        <f>IFERROR(VLOOKUP(D44,DB!A:G,7,0),"")</f>
        <v/>
      </c>
      <c r="K44" s="122"/>
      <c r="L44" s="123"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2025-11-20T13:10:50Z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