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37" documentId="120_S{2AC9BD13-BADA-5192-A53E-5A8FF88502F6}" xr6:coauthVersionLast="47" xr6:coauthVersionMax="47" xr10:uidLastSave="{77522D85-910D-4D91-86CC-4E5011A6A29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I18" i="5"/>
  <c r="J18" i="5"/>
  <c r="B8" i="5"/>
  <c r="B9" i="5"/>
  <c r="B10" i="5"/>
  <c r="B11" i="5"/>
  <c r="B12" i="5"/>
  <c r="B13" i="5"/>
  <c r="B14" i="5"/>
  <c r="B15" i="5"/>
  <c r="B16" i="5"/>
  <c r="B17"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5"/>
  <c r="L8" i="5"/>
  <c r="G9" i="5"/>
  <c r="L9" i="5"/>
  <c r="G10" i="5"/>
  <c r="L10" i="5"/>
  <c r="G11" i="5"/>
  <c r="L11" i="5"/>
  <c r="G12" i="5"/>
  <c r="G13" i="5"/>
  <c r="L13" i="5"/>
  <c r="G14" i="5"/>
  <c r="L14" i="5"/>
  <c r="G15" i="5"/>
  <c r="L15" i="5"/>
  <c r="G16" i="5"/>
  <c r="L16" i="5"/>
  <c r="G17" i="5"/>
  <c r="L17" i="5"/>
  <c r="B18" i="5"/>
  <c r="G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<sst xmlns="http://schemas.openxmlformats.org/spreadsheetml/2006/main" count="181532" uniqueCount="39144">
  <si>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</si>
  <si>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</si>
  <si>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</si>
  <si>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</si>
  <si>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</si>
  <si>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</si>
  <si>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</si>
  <si>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</si>
  <si>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</si>
  <si>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</si>
  <si>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</si>
  <si>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</si>
  <si>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</si>
  <si>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</si>
  <si>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</si>
  <si>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</si>
  <si>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</si>
  <si>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</si>
  <si>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</si>
  <si>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</si>
  <si>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</si>
  <si>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</si>
  <si>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</si>
  <si>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</si>
  <si>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</si>
  <si>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</si>
  <si>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</si>
  <si>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</si>
  <si>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</si>
  <si>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</si>
  <si>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</si>
  <si>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</si>
  <si>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</si>
  <si>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</si>
  <si>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</si>
  <si>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</si>
  <si>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</si>
  <si>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</si>
  <si>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</si>
  <si>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</si>
  <si>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</si>
  <si>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</si>
  <si>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</si>
  <si>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</si>
  <si>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</si>
  <si>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</si>
  <si>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</si>
  <si>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</si>
  <si>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</si>
  <si>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</si>
  <si>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</si>
  <si>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</si>
  <si>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</si>
  <si>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</si>
  <si>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</si>
  <si>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</si>
  <si>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</si>
  <si>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</si>
  <si>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</si>
  <si>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</si>
  <si>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</si>
  <si>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</si>
  <si>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</si>
  <si>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</si>
  <si>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</si>
  <si>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</si>
  <si>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</si>
  <si>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</si>
  <si>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</si>
  <si>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</si>
  <si>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</si>
  <si>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</si>
  <si>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</si>
  <si>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</si>
  <si>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</si>
  <si>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</si>
  <si>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</si>
  <si>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</si>
  <si>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</si>
  <si>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</si>
  <si>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</si>
  <si>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</si>
  <si>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</si>
  <si>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</si>
  <si>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</si>
  <si>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</si>
  <si>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</si>
  <si>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</si>
  <si>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</si>
  <si>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</si>
  <si>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</si>
  <si>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</si>
  <si>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</si>
  <si>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</si>
  <si>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</si>
  <si>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</si>
  <si>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</si>
  <si>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</si>
  <si>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</si>
  <si>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</si>
  <si>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</si>
  <si>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</si>
  <si>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</si>
  <si>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</si>
  <si>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</si>
  <si>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</si>
  <si>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</si>
  <si>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</si>
  <si>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</si>
  <si>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</si>
  <si>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</si>
  <si>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</si>
  <si>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</si>
  <si>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</si>
  <si>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</si>
  <si>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</si>
  <si>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</si>
  <si>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</si>
  <si>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</si>
  <si>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</si>
  <si>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</si>
  <si>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</si>
  <si>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</si>
  <si>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</si>
  <si>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</si>
  <si>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</si>
  <si>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</si>
  <si>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</si>
  <si>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</si>
  <si>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</si>
  <si>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</si>
  <si>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</si>
  <si>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</si>
  <si>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</si>
  <si>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</si>
  <si>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</si>
  <si>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</si>
  <si>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</si>
  <si>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</si>
  <si>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</si>
  <si>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</si>
  <si>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</si>
  <si>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</si>
  <si>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</si>
  <si>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</si>
  <si>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</si>
  <si>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</si>
  <si>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</si>
  <si>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</si>
  <si>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</si>
  <si>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</si>
  <si>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</si>
  <si>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</si>
  <si>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</si>
  <si>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</si>
  <si>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</si>
  <si>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</si>
  <si>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</si>
  <si>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</si>
  <si>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</si>
  <si>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</si>
  <si>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</si>
  <si>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</si>
  <si>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</si>
  <si>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</si>
  <si>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</si>
  <si>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</si>
  <si>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</si>
  <si>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</si>
  <si>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</si>
  <si>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</si>
  <si>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</si>
  <si>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</si>
  <si>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</si>
  <si>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</si>
  <si>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</si>
  <si>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</si>
  <si>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</si>
  <si>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</si>
  <si>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</si>
  <si>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</si>
  <si>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</si>
  <si>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</si>
  <si>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</si>
  <si>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</si>
  <si>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</si>
  <si>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</si>
  <si>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</si>
  <si>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</si>
  <si>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</si>
  <si>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</si>
  <si>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</si>
  <si>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</si>
  <si>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</si>
  <si>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</si>
  <si>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</si>
  <si>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</si>
  <si>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</si>
  <si>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</si>
  <si>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</si>
  <si>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</si>
  <si>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</si>
  <si>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</si>
  <si>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</si>
  <si>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</si>
  <si>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</si>
  <si>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</si>
  <si>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</si>
  <si>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</si>
  <si>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</si>
  <si>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</si>
  <si>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</si>
  <si>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</si>
  <si>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</si>
  <si>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</si>
  <si>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</si>
  <si>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</si>
  <si>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</si>
  <si>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</si>
  <si>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</si>
  <si>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</si>
  <si>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</si>
  <si>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</si>
  <si>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</si>
  <si>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</si>
  <si>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</si>
  <si>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</si>
  <si>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</si>
  <si>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</si>
  <si>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</si>
  <si>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</si>
  <si>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</si>
  <si>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</si>
  <si>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</si>
  <si>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</si>
  <si>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</si>
  <si>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</si>
  <si>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</si>
  <si>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</si>
  <si>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</si>
  <si>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</si>
  <si>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</si>
  <si>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</si>
  <si>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</si>
  <si>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</si>
  <si>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</si>
  <si>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</si>
  <si>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</si>
  <si>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</si>
  <si>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</si>
  <si>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</si>
  <si>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</si>
  <si>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</si>
  <si>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</si>
  <si>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</si>
  <si>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</si>
  <si>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</si>
  <si>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</si>
  <si>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</si>
  <si>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</si>
  <si>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</si>
  <si>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</si>
  <si>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</si>
  <si>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</si>
  <si>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</si>
  <si>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</si>
  <si>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</si>
  <si>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</si>
  <si>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</si>
  <si>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</si>
  <si>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</si>
  <si>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</si>
  <si>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</si>
  <si>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</si>
  <si>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</si>
  <si>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</si>
  <si>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</si>
  <si>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</si>
  <si>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</si>
  <si>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</si>
  <si>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</si>
  <si>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</si>
  <si>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</si>
  <si>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</si>
  <si>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</si>
  <si>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</si>
  <si>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</si>
  <si>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</si>
  <si>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</si>
  <si>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</si>
  <si>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</si>
  <si>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</si>
  <si>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</si>
  <si>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</si>
  <si>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</si>
  <si>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</si>
  <si>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</si>
  <si>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</si>
  <si>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</si>
  <si>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</si>
  <si>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</si>
  <si>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</si>
  <si>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</si>
  <si>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</si>
  <si>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</si>
  <si>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</si>
  <si>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</si>
  <si>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</si>
  <si>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</si>
  <si>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</si>
  <si>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</si>
  <si>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</si>
  <si>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</si>
  <si>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</si>
  <si>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</si>
  <si>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</si>
  <si>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</si>
  <si>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</si>
  <si>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</si>
  <si>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</si>
  <si>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</si>
  <si>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</si>
  <si>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</si>
  <si>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</si>
  <si>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</si>
  <si>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</si>
  <si>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</si>
  <si>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</si>
  <si>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</si>
  <si>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</si>
  <si>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</si>
  <si>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</si>
  <si>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</si>
  <si>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</si>
  <si>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</si>
  <si>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</si>
  <si>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</si>
  <si>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</si>
  <si>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</si>
  <si>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</si>
  <si>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</si>
  <si>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</si>
  <si>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</si>
  <si>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</si>
  <si>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</si>
  <si>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</si>
  <si>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</si>
  <si>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</si>
  <si>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</si>
  <si>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</si>
  <si>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</si>
  <si>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</si>
  <si>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</si>
  <si>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</si>
  <si>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</si>
  <si>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</si>
  <si>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</si>
  <si>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</si>
  <si>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</si>
  <si>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</si>
  <si>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</si>
  <si>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</si>
  <si>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</si>
  <si>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</si>
  <si>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</si>
  <si>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</si>
  <si>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</si>
  <si>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</si>
  <si>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</si>
  <si>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</si>
  <si>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</si>
  <si>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</si>
  <si>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</si>
  <si>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</si>
  <si>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</si>
  <si>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</si>
  <si>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</si>
  <si>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</si>
  <si>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</si>
  <si>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</si>
  <si>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</si>
  <si>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</si>
  <si>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</si>
  <si>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</si>
  <si>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</si>
  <si>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</si>
  <si>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</si>
  <si>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</si>
  <si>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</si>
  <si>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</si>
  <si>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</si>
  <si>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</si>
  <si>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</si>
  <si>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</si>
  <si>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</si>
  <si>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</si>
  <si>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</si>
  <si>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</si>
  <si>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</si>
  <si>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</si>
  <si>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</si>
  <si>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</si>
  <si>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</si>
  <si>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</si>
  <si>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</si>
  <si>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</si>
  <si>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</si>
  <si>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</si>
  <si>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</si>
  <si>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</si>
  <si>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</si>
  <si>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</si>
  <si>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</si>
  <si>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</si>
  <si>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</si>
  <si>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</si>
  <si>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</si>
  <si>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</si>
  <si>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</si>
  <si>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</si>
  <si>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</si>
  <si>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</si>
  <si>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</si>
  <si>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</si>
  <si>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</si>
  <si>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</si>
  <si>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</si>
  <si>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</si>
  <si>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</si>
  <si>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</si>
  <si>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</si>
  <si>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</si>
  <si>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</si>
  <si>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</si>
  <si>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</si>
  <si>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</si>
  <si>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</si>
  <si>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</si>
  <si>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</si>
  <si>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</si>
  <si>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</si>
  <si>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</si>
  <si>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</si>
  <si>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</si>
  <si>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</si>
  <si>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</si>
  <si>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</si>
  <si>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</si>
  <si>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</si>
  <si>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</si>
  <si>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</si>
  <si>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</si>
  <si>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</si>
  <si>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</si>
  <si>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</si>
  <si>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</si>
  <si>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</si>
  <si>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</si>
  <si>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</si>
  <si>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</si>
  <si>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</si>
  <si>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</si>
  <si>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</si>
  <si>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</si>
  <si>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</si>
  <si>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</si>
  <si>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</si>
  <si>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</si>
  <si>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</si>
  <si>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</si>
  <si>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</si>
  <si>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</si>
  <si>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</si>
  <si>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</si>
  <si>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</si>
  <si>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</si>
  <si>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</si>
  <si>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</si>
  <si>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</si>
  <si>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</si>
  <si>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</si>
  <si>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</si>
  <si>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</si>
  <si>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</si>
  <si>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</si>
  <si>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</si>
  <si>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</si>
  <si>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</si>
  <si>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</si>
  <si>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</si>
  <si>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</si>
  <si>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</si>
  <si>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</si>
  <si>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</si>
  <si>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</si>
  <si>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</si>
  <si>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</si>
  <si>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</si>
  <si>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</si>
  <si>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</si>
  <si>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</si>
  <si>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</si>
  <si>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</si>
  <si>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</si>
  <si>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</si>
  <si>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</si>
  <si>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</si>
  <si>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</si>
  <si>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</si>
  <si>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</si>
  <si>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</si>
  <si>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</si>
  <si>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</si>
  <si>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</si>
  <si>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</si>
  <si>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</si>
  <si>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</si>
  <si>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</si>
  <si>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</si>
  <si>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</si>
  <si>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</si>
  <si>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</si>
  <si>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</si>
  <si>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</si>
  <si>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</si>
  <si>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</si>
  <si>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</si>
  <si>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</si>
  <si>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</si>
  <si>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</si>
  <si>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</si>
  <si>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</si>
  <si>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</si>
  <si>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</si>
  <si>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</si>
  <si>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</si>
  <si>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</si>
  <si>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</si>
  <si>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</si>
  <si>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</si>
  <si>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</si>
  <si>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</si>
  <si>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</si>
  <si>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</si>
  <si>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</si>
  <si>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</si>
  <si>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</si>
  <si>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</si>
  <si>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</si>
  <si>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</si>
  <si>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</si>
  <si>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</si>
  <si>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</si>
  <si>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</si>
  <si>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</si>
  <si>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</si>
  <si>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</si>
  <si>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</si>
  <si>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</si>
  <si>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</si>
  <si>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</si>
  <si>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</si>
  <si>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</si>
  <si>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</si>
  <si>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</si>
  <si>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</si>
  <si>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</si>
  <si>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</si>
  <si>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</si>
  <si>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</si>
  <si>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</si>
  <si>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</si>
  <si>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</si>
  <si>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</si>
  <si>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</si>
  <si>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</si>
  <si>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</si>
  <si>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</si>
  <si>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</si>
  <si>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</si>
  <si>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</si>
  <si>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</si>
  <si>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</si>
  <si>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</si>
  <si>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</si>
  <si>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</si>
  <si>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</si>
  <si>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</si>
  <si>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</si>
  <si>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</si>
  <si>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</si>
  <si>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</si>
  <si>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</si>
  <si>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</si>
  <si>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</si>
  <si>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</si>
  <si>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</si>
  <si>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</si>
  <si>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</si>
  <si>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</si>
  <si>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</si>
  <si>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</si>
  <si>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</si>
  <si>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</si>
  <si>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</si>
  <si>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</si>
  <si>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</si>
  <si>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</si>
  <si>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</si>
  <si>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</si>
  <si>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</si>
  <si>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</si>
  <si>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</si>
  <si>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</si>
  <si>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</si>
  <si>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</si>
  <si>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</si>
  <si>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</si>
  <si>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</si>
  <si>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</si>
  <si>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</si>
  <si>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</si>
  <si>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</si>
  <si>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</si>
  <si>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</si>
  <si>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</si>
  <si>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</si>
  <si>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</si>
  <si>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</si>
  <si>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</si>
  <si>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</si>
  <si>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</si>
  <si>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</si>
  <si>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</si>
  <si>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</si>
  <si>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</si>
  <si>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</si>
  <si>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</si>
  <si>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</si>
  <si>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</si>
  <si>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</si>
  <si>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</si>
  <si>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</si>
  <si>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</si>
  <si>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</si>
  <si>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</si>
  <si>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</si>
  <si>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</si>
  <si>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</si>
  <si>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</si>
  <si>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</si>
  <si>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</si>
  <si>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</si>
  <si>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</si>
  <si>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</si>
  <si>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</si>
  <si>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</si>
  <si>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</si>
  <si>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</si>
  <si>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</si>
  <si>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</si>
  <si>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</si>
  <si>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</si>
  <si>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</si>
  <si>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</si>
  <si>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</si>
  <si>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</si>
  <si>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</si>
  <si>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</si>
  <si>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</si>
  <si>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</si>
  <si>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</si>
  <si>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</si>
  <si>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</si>
  <si>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</si>
  <si>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</si>
  <si>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</si>
  <si>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</si>
  <si>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</si>
  <si>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</si>
  <si>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</si>
  <si>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</si>
  <si>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</si>
  <si>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</si>
  <si>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</si>
  <si>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</si>
  <si>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</si>
  <si>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</si>
  <si>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</si>
  <si>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</si>
  <si>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</si>
  <si>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</si>
  <si>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</si>
  <si>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</si>
  <si>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</si>
  <si>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</si>
  <si>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</si>
  <si>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</si>
  <si>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</si>
  <si>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</si>
  <si>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</si>
  <si>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</si>
  <si>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</si>
  <si>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</si>
  <si>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</si>
  <si>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</si>
  <si>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</si>
  <si>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</si>
  <si>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</si>
  <si>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</si>
  <si>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</si>
  <si>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</si>
  <si>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</si>
  <si>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</si>
  <si>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</si>
  <si>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</si>
  <si>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</si>
  <si>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</si>
  <si>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</si>
  <si>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</si>
  <si>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</si>
  <si>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</si>
  <si>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</si>
  <si>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</si>
  <si>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</si>
  <si>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</si>
  <si>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</si>
  <si>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</si>
  <si>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</si>
  <si>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</si>
  <si>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</si>
  <si>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</si>
  <si>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</si>
  <si>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</si>
  <si>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</si>
  <si>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</si>
  <si>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</si>
  <si>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</si>
  <si>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</si>
  <si>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</si>
  <si>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</si>
  <si>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</si>
  <si>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</si>
  <si>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</si>
  <si>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</si>
  <si>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</si>
  <si>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</si>
  <si>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</si>
  <si>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</si>
  <si>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</si>
  <si>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</si>
  <si>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</si>
  <si>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</si>
  <si>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</si>
  <si>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</si>
  <si>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</si>
  <si>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</si>
  <si>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</si>
  <si>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</si>
  <si>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</si>
  <si>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</si>
  <si>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</si>
  <si>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</si>
  <si>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</si>
  <si>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</si>
  <si>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</si>
  <si>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</si>
  <si>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</si>
  <si>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</si>
  <si>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</si>
  <si>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</si>
  <si>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</si>
  <si>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</si>
  <si>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</si>
  <si>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</si>
  <si>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</si>
  <si>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</si>
  <si>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</si>
  <si>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</si>
  <si>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</si>
  <si>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</si>
  <si>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</si>
  <si>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</si>
  <si>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</si>
  <si>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</si>
  <si>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</si>
  <si>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</si>
  <si>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</si>
  <si>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</si>
  <si>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</si>
  <si>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</si>
  <si>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</si>
  <si>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</si>
  <si>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</si>
  <si>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</si>
  <si>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</si>
  <si>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</si>
  <si>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</si>
  <si>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</si>
  <si>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</si>
  <si>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</si>
  <si>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</si>
  <si>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</si>
  <si>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</si>
  <si>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</si>
  <si>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</si>
  <si>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</si>
  <si>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</si>
  <si>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</si>
  <si>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</si>
  <si>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</si>
  <si>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</si>
  <si>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</si>
  <si>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</si>
  <si>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</si>
  <si>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</si>
  <si>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</si>
  <si>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</si>
  <si>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</si>
  <si>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</si>
  <si>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</si>
  <si>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</si>
  <si>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</si>
  <si>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</si>
  <si>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</si>
  <si>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</si>
  <si>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</si>
  <si>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</si>
  <si>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</si>
  <si>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</si>
  <si>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</si>
  <si>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</si>
  <si>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</si>
  <si>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</si>
  <si>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</si>
  <si>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</si>
  <si>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</si>
  <si>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</si>
  <si>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</si>
  <si>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</si>
  <si>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</si>
  <si>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</si>
  <si>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</si>
  <si>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</si>
  <si>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</si>
  <si>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</si>
  <si>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</si>
  <si>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</si>
  <si>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</si>
  <si>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</si>
  <si>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</si>
  <si>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</si>
  <si>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</si>
  <si>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</si>
  <si>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</si>
  <si>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</si>
  <si>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</si>
  <si>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</si>
  <si>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</si>
  <si>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</si>
  <si>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</si>
  <si>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</si>
  <si>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</si>
  <si>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</si>
  <si>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</si>
  <si>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</si>
  <si>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</si>
  <si>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</si>
  <si>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</si>
  <si>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</si>
  <si>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</si>
  <si>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</si>
  <si>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</si>
  <si>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</si>
  <si>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</si>
  <si>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</si>
  <si>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</si>
  <si>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</si>
  <si>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</si>
  <si>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</si>
  <si>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</si>
  <si>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</si>
  <si>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</si>
  <si>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</si>
  <si>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</si>
  <si>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</si>
  <si>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</si>
  <si>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</si>
  <si>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</si>
  <si>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</si>
  <si>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</si>
  <si>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</si>
  <si>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</si>
  <si>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</si>
  <si>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</si>
  <si>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</si>
  <si>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</si>
  <si>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</si>
  <si>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</si>
  <si>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</si>
  <si>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</si>
  <si>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</si>
  <si>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</si>
  <si>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</si>
  <si>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</si>
  <si>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</si>
  <si>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</si>
  <si>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</si>
  <si>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</si>
  <si>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</si>
  <si>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</si>
  <si>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</si>
  <si>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</si>
  <si>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</si>
  <si>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</si>
  <si>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</si>
  <si>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</si>
  <si>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</si>
  <si>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</si>
  <si>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</si>
  <si>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</si>
  <si>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</si>
  <si>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</si>
  <si>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</si>
  <si>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</si>
  <si>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</si>
  <si>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</si>
  <si>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</si>
  <si>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</si>
  <si>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</si>
  <si>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</si>
  <si>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</si>
  <si>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</si>
  <si>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</si>
  <si>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</si>
  <si>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</si>
  <si>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</si>
  <si>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</si>
  <si>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</si>
  <si>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</si>
  <si>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</si>
  <si>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</si>
  <si>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</si>
  <si>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</si>
  <si>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</si>
  <si>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</si>
  <si>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</si>
  <si>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</si>
  <si>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</si>
  <si>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</si>
  <si>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</si>
  <si>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</si>
  <si>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</si>
  <si>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</si>
  <si>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</si>
  <si>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</si>
  <si>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</si>
  <si>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</si>
  <si>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</si>
  <si>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</si>
  <si>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</si>
  <si>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</si>
  <si>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</si>
  <si>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</si>
  <si>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</si>
  <si>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</si>
  <si>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</si>
  <si>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</si>
  <si>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</si>
  <si>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</si>
  <si>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</si>
  <si>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</si>
  <si>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</si>
  <si>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</si>
  <si>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</si>
  <si>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</si>
  <si>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</si>
  <si>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</si>
  <si>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</si>
  <si>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</si>
  <si>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</si>
  <si>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</si>
  <si>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</si>
  <si>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</si>
  <si>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</si>
  <si>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</si>
  <si>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</si>
  <si>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</si>
  <si>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</si>
  <si>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</si>
  <si>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</si>
  <si>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</si>
  <si>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</si>
  <si>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</si>
  <si>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</si>
  <si>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</si>
  <si>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</si>
  <si>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</si>
  <si>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</si>
  <si>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</si>
  <si>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</si>
  <si>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</si>
  <si>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</si>
  <si>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</si>
  <si>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</si>
  <si>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</si>
  <si>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</si>
  <si>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</si>
  <si>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</si>
  <si>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</si>
  <si>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</si>
  <si>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</si>
  <si>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</si>
  <si>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</si>
  <si>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</si>
  <si>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</si>
  <si>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</si>
  <si>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</si>
  <si>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</si>
  <si>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</si>
  <si>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</si>
  <si>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</si>
  <si>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</si>
  <si>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</si>
  <si>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</si>
  <si>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</si>
  <si>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</si>
  <si>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</si>
  <si>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</si>
  <si>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</si>
  <si>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</si>
  <si>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</si>
  <si>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</si>
  <si>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</si>
  <si>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</si>
  <si>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</si>
  <si>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</si>
  <si>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</si>
  <si>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</si>
  <si>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</si>
  <si>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</si>
  <si>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</si>
  <si>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</si>
  <si>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</si>
  <si>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</si>
  <si>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</si>
  <si>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</si>
  <si>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</si>
  <si>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</si>
  <si>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</si>
  <si>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</si>
  <si>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</si>
  <si>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</si>
  <si>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</si>
  <si>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</si>
  <si>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</si>
  <si>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</si>
  <si>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</si>
  <si>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</si>
  <si>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</si>
  <si>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</si>
  <si>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</si>
  <si>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</si>
  <si>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</si>
  <si>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</si>
  <si>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</si>
  <si>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</si>
  <si>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</si>
  <si>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</si>
  <si>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</si>
  <si>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</si>
  <si>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</si>
  <si>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</si>
  <si>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</si>
  <si>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</si>
  <si>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</si>
  <si>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</si>
  <si>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</si>
  <si>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</si>
  <si>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</si>
  <si>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</si>
  <si>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</si>
  <si>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</si>
  <si>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</si>
  <si>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</si>
  <si>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</si>
  <si>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</si>
  <si>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</si>
  <si>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</si>
  <si>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</si>
  <si>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</si>
  <si>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</si>
  <si>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</si>
  <si>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</si>
  <si>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</si>
  <si>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</si>
  <si>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</si>
  <si>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</si>
  <si>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</si>
  <si>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</si>
  <si>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</si>
  <si>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</si>
  <si>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</si>
  <si>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</si>
  <si>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</si>
  <si>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</si>
  <si>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</si>
  <si>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</si>
  <si>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</si>
  <si>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</si>
  <si>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</si>
  <si>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</si>
  <si>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</si>
  <si>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</si>
  <si>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</si>
  <si>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</si>
  <si>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</si>
  <si>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</si>
  <si>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</si>
  <si>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</si>
  <si>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</si>
  <si>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</si>
  <si>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</si>
  <si>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</si>
  <si>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</si>
  <si>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</si>
  <si>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</si>
  <si>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</si>
  <si>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</si>
  <si>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</si>
  <si>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</si>
  <si>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</si>
  <si>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</si>
  <si>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</si>
  <si>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</si>
  <si>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</si>
  <si>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</si>
  <si>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</si>
  <si>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</si>
  <si>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</si>
  <si>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</si>
  <si>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</si>
  <si>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</si>
  <si>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</si>
  <si>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</si>
  <si>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</si>
  <si>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</si>
  <si>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</si>
  <si>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</si>
  <si>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</si>
  <si>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</si>
  <si>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</si>
  <si>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</si>
  <si>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</si>
  <si>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</si>
  <si>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</si>
  <si>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</si>
  <si>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</si>
  <si>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</si>
  <si>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</si>
  <si>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</si>
  <si>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</si>
  <si>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</si>
  <si>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</si>
  <si>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</si>
  <si>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</si>
  <si>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</si>
  <si>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</si>
  <si>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</si>
  <si>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</si>
  <si>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</si>
  <si>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</si>
  <si>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</si>
  <si>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</si>
  <si>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</si>
  <si>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</si>
  <si>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</si>
  <si>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</si>
  <si>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</si>
  <si>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</si>
  <si>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</si>
  <si>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</si>
  <si>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</si>
  <si>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</si>
  <si>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</si>
  <si>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</si>
  <si>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</si>
  <si>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</si>
  <si>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</si>
  <si>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</si>
  <si>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</si>
  <si>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</si>
  <si>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</si>
  <si>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</si>
  <si>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</si>
  <si>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</si>
  <si>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</si>
  <si>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</si>
  <si>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</si>
  <si>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</si>
  <si>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</si>
  <si>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</si>
  <si>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</si>
  <si>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</si>
  <si>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</si>
  <si>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</si>
  <si>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</si>
  <si>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</si>
  <si>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</si>
  <si>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</si>
  <si>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</si>
  <si>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</si>
  <si>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</si>
  <si>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</si>
  <si>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</si>
  <si>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</si>
  <si>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</si>
  <si>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</si>
  <si>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</si>
  <si>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</si>
  <si>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</si>
  <si>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</si>
  <si>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</si>
  <si>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</si>
  <si>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</si>
  <si>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</si>
  <si>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</si>
  <si>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</si>
  <si>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</si>
  <si>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</si>
  <si>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</si>
  <si>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</si>
  <si>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</si>
  <si>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</si>
  <si>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</si>
  <si>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</si>
  <si>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</si>
  <si>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</si>
  <si>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</si>
  <si>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</si>
  <si>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</si>
  <si>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</si>
  <si>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</si>
  <si>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</si>
  <si>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</si>
  <si>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</si>
  <si>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</si>
  <si>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</si>
  <si>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</si>
  <si>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</si>
  <si>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</si>
  <si>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</si>
  <si>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</si>
  <si>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</si>
  <si>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</si>
  <si>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</si>
  <si>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</si>
  <si>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</si>
  <si>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</si>
  <si>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</si>
  <si>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</si>
  <si>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</si>
  <si>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</si>
  <si>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</si>
  <si>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</si>
  <si>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</si>
  <si>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</si>
  <si>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</si>
  <si>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</si>
  <si>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</si>
  <si>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</si>
  <si>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</si>
  <si>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</si>
  <si>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</si>
  <si>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</si>
  <si>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</si>
  <si>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</si>
  <si>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</si>
  <si>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</si>
  <si>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</si>
  <si>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</si>
  <si>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</si>
  <si>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</si>
  <si>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</si>
  <si>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</si>
  <si>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</si>
  <si>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</si>
  <si>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</si>
  <si>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</si>
  <si>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</si>
  <si>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</si>
  <si>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</si>
  <si>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</si>
  <si>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</si>
  <si>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</si>
  <si>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</si>
  <si>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</si>
  <si>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</si>
  <si>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</si>
  <si>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</si>
  <si>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</si>
  <si>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</si>
  <si>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</si>
  <si>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</si>
  <si>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</si>
  <si>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</si>
  <si>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</si>
  <si>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</si>
  <si>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</si>
  <si>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</si>
  <si>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</si>
  <si>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</si>
  <si>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</si>
  <si>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</si>
  <si>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</si>
  <si>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</si>
  <si>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</si>
  <si>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</si>
  <si>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</si>
  <si>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</si>
  <si>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</si>
  <si>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</si>
  <si>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</si>
  <si>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</si>
  <si>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</si>
  <si>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</si>
  <si>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</si>
  <si>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</si>
  <si>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</si>
  <si>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</si>
  <si>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</si>
  <si>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</si>
  <si>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</si>
  <si>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</si>
  <si>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</si>
  <si>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</si>
  <si>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</si>
  <si>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</si>
  <si>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</si>
  <si>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</si>
  <si>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</si>
  <si>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</si>
  <si>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</si>
  <si>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</si>
  <si>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</si>
  <si>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</si>
  <si>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</si>
  <si>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</si>
  <si>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</si>
  <si>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</si>
  <si>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</si>
  <si>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</si>
  <si>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</si>
  <si>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</si>
  <si>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</si>
  <si>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</si>
  <si>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</si>
  <si>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</si>
  <si>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</si>
  <si>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</si>
  <si>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</si>
  <si>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</si>
  <si>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</si>
  <si>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</si>
  <si>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</si>
  <si>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</si>
  <si>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</si>
  <si>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</si>
  <si>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</si>
  <si>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</si>
  <si>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</si>
  <si>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</si>
  <si>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</si>
  <si>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</si>
  <si>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</si>
  <si>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</si>
  <si>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</si>
  <si>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</si>
  <si>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</si>
  <si>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</si>
  <si>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</si>
  <si>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</si>
  <si>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</si>
  <si>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</si>
  <si>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</si>
  <si>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</si>
  <si>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</si>
  <si>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</si>
  <si>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</si>
  <si>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</si>
  <si>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</si>
  <si>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</si>
  <si>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</si>
  <si>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</si>
  <si>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</si>
  <si>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</si>
  <si>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</si>
  <si>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</si>
  <si>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</si>
  <si>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</si>
  <si>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</si>
  <si>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</si>
  <si>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</si>
  <si>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</si>
  <si>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</si>
  <si>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</si>
  <si>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</si>
  <si>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</si>
  <si>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</si>
  <si>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</si>
  <si>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</si>
  <si>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</si>
  <si>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</si>
  <si>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</si>
  <si>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</si>
  <si>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</si>
  <si>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</si>
  <si>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</si>
  <si>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</si>
  <si>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</si>
  <si>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</si>
  <si>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</si>
  <si>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</si>
  <si>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</si>
  <si>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</si>
  <si>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</si>
  <si>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</si>
  <si>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</si>
  <si>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</si>
  <si>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</si>
  <si>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</si>
  <si>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</si>
  <si>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</si>
  <si>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</si>
  <si>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</si>
  <si>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</si>
  <si>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</si>
  <si>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</si>
  <si>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</si>
  <si>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</si>
  <si>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</si>
  <si>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</si>
  <si>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</si>
  <si>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</si>
  <si>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</si>
  <si>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</si>
  <si>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</si>
  <si>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</si>
  <si>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</si>
  <si>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</si>
  <si>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</si>
  <si>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</si>
  <si>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</si>
  <si>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</si>
  <si>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</si>
  <si>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</si>
  <si>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</si>
  <si>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</si>
  <si>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</si>
  <si>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</si>
  <si>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</si>
  <si>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</si>
  <si>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</si>
  <si>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</si>
  <si>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</si>
  <si>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</si>
  <si>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</si>
  <si>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</si>
  <si>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</si>
  <si>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</si>
  <si>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</si>
  <si>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</si>
  <si>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</si>
  <si>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</si>
  <si>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</si>
  <si>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</si>
  <si>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</si>
  <si>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</si>
  <si>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</si>
  <si>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</si>
  <si>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</si>
  <si>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</si>
  <si>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</si>
  <si>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</si>
  <si>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</si>
  <si>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</si>
  <si>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</si>
  <si>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</si>
  <si>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</si>
  <si>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</si>
  <si>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</si>
  <si>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</si>
  <si>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</si>
  <si>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</si>
  <si>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</si>
  <si>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</si>
  <si>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</si>
  <si>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</si>
  <si>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</si>
  <si>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</si>
  <si>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</si>
  <si>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</si>
  <si>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</si>
  <si>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</si>
  <si>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</si>
  <si>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</si>
  <si>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</si>
  <si>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</si>
  <si>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</si>
  <si>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</si>
  <si>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</si>
  <si>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</si>
  <si>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</si>
  <si>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</si>
  <si>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</si>
  <si>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</si>
  <si>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</si>
  <si>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</si>
  <si>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</si>
  <si>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</si>
  <si>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</si>
  <si>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</si>
  <si>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</si>
  <si>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</si>
  <si>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</si>
  <si>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</si>
  <si>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</si>
  <si>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</si>
  <si>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</si>
  <si>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</si>
  <si>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</si>
  <si>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</si>
  <si>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</si>
  <si>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</si>
  <si>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</si>
  <si>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</si>
  <si>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</si>
  <si>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</si>
  <si>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</si>
  <si>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</si>
  <si>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</si>
  <si>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</si>
  <si>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</si>
  <si>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</si>
  <si>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</si>
  <si>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</si>
  <si>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</si>
  <si>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</si>
  <si>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</si>
  <si>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</si>
  <si>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</si>
  <si>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</si>
  <si>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</si>
  <si>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</si>
  <si>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</si>
  <si>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</si>
  <si>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</si>
  <si>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</si>
  <si>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</si>
  <si>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</si>
  <si>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</si>
  <si>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</si>
  <si>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</si>
  <si>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</si>
  <si>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</si>
  <si>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</si>
  <si>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</si>
  <si>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</si>
  <si>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</si>
  <si>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</si>
  <si>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</si>
  <si>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</si>
  <si>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</si>
  <si>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</si>
  <si>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</si>
  <si>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</si>
  <si>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</si>
  <si>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</si>
  <si>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</si>
  <si>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</si>
  <si>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</si>
  <si>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</si>
  <si>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</si>
  <si>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</si>
  <si>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</si>
  <si>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</si>
  <si>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</si>
  <si>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</si>
  <si>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</si>
  <si>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</si>
  <si>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</si>
  <si>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</si>
  <si>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</si>
  <si>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</si>
  <si>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</si>
  <si>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</si>
  <si>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</si>
  <si>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</si>
  <si>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</si>
  <si>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</si>
  <si>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</si>
  <si>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</si>
  <si>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</si>
  <si>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</si>
  <si>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</si>
  <si>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</si>
  <si>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</si>
  <si>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</si>
  <si>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</si>
  <si>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</si>
  <si>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</si>
  <si>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</si>
  <si>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</si>
  <si>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</si>
  <si>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</si>
  <si>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</si>
  <si>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</si>
  <si>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</si>
  <si>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</si>
  <si>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</si>
  <si>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</si>
  <si>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</si>
  <si>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</si>
  <si>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</si>
  <si>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</si>
  <si>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</si>
  <si>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</si>
  <si>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</si>
  <si>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</si>
  <si>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</si>
  <si>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</si>
  <si>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</si>
  <si>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</si>
  <si>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</si>
  <si>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</si>
  <si>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</si>
  <si>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</si>
  <si>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</si>
  <si>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</si>
  <si>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</si>
  <si>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</si>
  <si>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</si>
  <si>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</si>
  <si>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</si>
  <si>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</si>
  <si>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</si>
  <si>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</si>
  <si>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</si>
  <si>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</si>
  <si>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</si>
  <si>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</si>
  <si>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</si>
  <si>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</si>
  <si>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</si>
  <si>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</si>
  <si>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</si>
  <si>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</si>
  <si>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</si>
  <si>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</si>
  <si>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</si>
  <si>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</si>
  <si>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</si>
  <si>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</si>
  <si>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</si>
  <si>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</si>
  <si>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</si>
  <si>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</si>
  <si>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</si>
  <si>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</si>
  <si>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</si>
  <si>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</si>
  <si>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</si>
  <si>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</si>
  <si>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</si>
  <si>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</si>
  <si>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</si>
  <si>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</si>
  <si>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</si>
  <si>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</si>
  <si>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</si>
  <si>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</si>
  <si>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</si>
  <si>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</si>
  <si>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</si>
  <si>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</si>
  <si>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</si>
  <si>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</si>
  <si>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</si>
  <si>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</si>
  <si>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</si>
  <si>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</si>
  <si>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</si>
  <si>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</si>
  <si>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</si>
  <si>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</si>
  <si>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</si>
  <si>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</si>
  <si>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</si>
  <si>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</si>
  <si>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</si>
  <si>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</si>
  <si>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</si>
  <si>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</si>
  <si>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</si>
  <si>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</si>
  <si>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</si>
  <si>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</si>
  <si>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</si>
  <si>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</si>
  <si>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</si>
  <si>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</si>
  <si>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</si>
  <si>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</si>
  <si>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</si>
  <si>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</si>
  <si>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</si>
  <si>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</si>
  <si>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</si>
  <si>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</si>
  <si>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</si>
  <si>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</si>
  <si>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</si>
  <si>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</si>
  <si>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</si>
  <si>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</si>
  <si>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</si>
  <si>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</si>
  <si>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</si>
  <si>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</si>
  <si>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</si>
  <si>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</si>
  <si>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</si>
  <si>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</si>
  <si>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</si>
  <si>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</si>
  <si>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</si>
  <si>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</si>
  <si>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</si>
  <si>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</si>
  <si>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</si>
  <si>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</si>
  <si>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</si>
  <si>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</si>
  <si>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</si>
  <si>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</si>
  <si>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</si>
  <si>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</si>
  <si>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</si>
  <si>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</si>
  <si>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</si>
  <si>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</si>
  <si>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</si>
  <si>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</si>
  <si>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</si>
  <si>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</si>
  <si>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</si>
  <si>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</si>
  <si>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</si>
  <si>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</si>
  <si>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</si>
  <si>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</si>
  <si>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</si>
  <si>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</si>
  <si>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</si>
  <si>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</si>
  <si>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</si>
  <si>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</si>
  <si>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</si>
  <si>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</si>
  <si>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</si>
  <si>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</si>
  <si>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</si>
  <si>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</si>
  <si>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</si>
  <si>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</si>
  <si>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</si>
  <si>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</si>
  <si>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</si>
  <si>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</si>
  <si>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</si>
  <si>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</si>
  <si>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</si>
  <si>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</si>
  <si>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</si>
  <si>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</si>
  <si>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</si>
  <si>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</si>
  <si>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</si>
  <si>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</si>
  <si>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</si>
  <si>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</si>
  <si>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</si>
  <si>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</si>
  <si>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</si>
  <si>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</si>
  <si>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</si>
  <si>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</si>
  <si>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</si>
  <si>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</si>
  <si>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</si>
  <si>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</si>
  <si>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</si>
  <si>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</si>
  <si>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</si>
  <si>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</si>
  <si>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</si>
  <si>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</si>
  <si>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</si>
  <si>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</si>
  <si>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</si>
  <si>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</si>
  <si>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</si>
  <si>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</si>
  <si>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</si>
  <si>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</si>
  <si>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</si>
  <si>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</si>
  <si>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</si>
  <si>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</si>
  <si>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</si>
  <si>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</si>
  <si>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</si>
  <si>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</si>
  <si>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</si>
  <si>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</si>
  <si>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</si>
  <si>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</si>
  <si>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</si>
  <si>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</si>
  <si>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</si>
  <si>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</si>
  <si>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</si>
  <si>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</si>
  <si>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</si>
  <si>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</si>
  <si>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</si>
  <si>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</si>
  <si>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</si>
  <si>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</si>
  <si>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</si>
  <si>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</si>
  <si>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</si>
  <si>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</si>
  <si>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</si>
  <si>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</si>
  <si>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</si>
  <si>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</si>
  <si>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</si>
  <si>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</si>
  <si>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</si>
  <si>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</si>
  <si>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</si>
  <si>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</si>
  <si>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</si>
  <si>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</si>
  <si>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</si>
  <si>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</si>
  <si>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</si>
  <si>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</si>
  <si>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</si>
  <si>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</si>
  <si>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</si>
  <si>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</si>
  <si>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</si>
  <si>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</si>
  <si>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</si>
  <si>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</si>
  <si>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</si>
  <si>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</si>
  <si>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</si>
  <si>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</si>
  <si>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</si>
  <si>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</si>
  <si>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</si>
  <si>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</si>
  <si>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</si>
  <si>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</si>
  <si>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</si>
  <si>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</si>
  <si>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</si>
  <si>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</si>
  <si>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</si>
  <si>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</si>
  <si>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</si>
  <si>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</si>
  <si>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</si>
  <si>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</si>
  <si>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</si>
  <si>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</si>
  <si>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</si>
  <si>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</si>
  <si>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</si>
  <si>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</si>
  <si>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</si>
  <si>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</si>
  <si>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</si>
  <si>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</si>
  <si>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</si>
  <si>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</si>
  <si>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</si>
  <si>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</si>
  <si>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</si>
  <si>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</si>
  <si>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</si>
  <si>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</si>
  <si>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</si>
  <si>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</si>
  <si>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</si>
  <si>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</si>
  <si>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</si>
  <si>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</si>
  <si>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</si>
  <si>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</si>
  <si>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</si>
  <si>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</si>
  <si>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</si>
  <si>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</si>
  <si>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</si>
  <si>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</si>
  <si>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</si>
  <si>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</si>
  <si>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</si>
  <si>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</si>
  <si>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</si>
  <si>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</si>
  <si>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</si>
  <si>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</si>
  <si>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</si>
  <si>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</si>
  <si>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</si>
  <si>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</si>
  <si>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</si>
  <si>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</si>
  <si>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</si>
  <si>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</si>
  <si>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</si>
  <si>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</si>
  <si>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</si>
  <si>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</si>
  <si>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</si>
  <si>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</si>
  <si>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</si>
  <si>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</si>
  <si>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</si>
  <si>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</si>
  <si>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</si>
  <si>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</si>
  <si>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</si>
  <si>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</si>
  <si>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</si>
  <si>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</si>
  <si>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</si>
  <si>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</si>
  <si>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</si>
  <si>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</si>
  <si>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</si>
  <si>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</si>
  <si>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</si>
  <si>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</si>
  <si>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</si>
  <si>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</si>
  <si>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</si>
  <si>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</si>
  <si>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</si>
  <si>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</si>
  <si>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</si>
  <si>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</si>
  <si>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</si>
  <si>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</si>
  <si>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</si>
  <si>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</si>
  <si>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</si>
  <si>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</si>
  <si>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</si>
  <si>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</si>
  <si>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</si>
  <si>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</si>
  <si>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</si>
  <si>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</si>
  <si>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</si>
  <si>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</si>
  <si>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</si>
  <si>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</si>
  <si>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</si>
  <si>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</si>
  <si>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</si>
  <si>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</si>
  <si>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</si>
  <si>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</si>
  <si>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</si>
  <si>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</si>
  <si>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</si>
  <si>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</si>
  <si>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</si>
  <si>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</si>
  <si>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</si>
  <si>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</si>
  <si>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</si>
  <si>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</si>
  <si>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</si>
  <si>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</si>
  <si>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</si>
  <si>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</si>
  <si>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</si>
  <si>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</si>
  <si>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</si>
  <si>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</si>
  <si>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</si>
  <si>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</si>
  <si>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</si>
  <si>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</si>
  <si>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</si>
  <si>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</si>
  <si>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</si>
  <si>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</si>
  <si>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</si>
  <si>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</si>
  <si>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</si>
  <si>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</si>
  <si>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</si>
  <si>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</si>
  <si>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</si>
  <si>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</si>
  <si>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</si>
  <si>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</si>
  <si>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</si>
  <si>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</si>
  <si>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</si>
  <si>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</si>
  <si>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</si>
  <si>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</si>
  <si>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</si>
  <si>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</si>
  <si>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</si>
  <si>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</si>
  <si>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</si>
  <si>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</si>
  <si>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</si>
  <si>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</si>
  <si>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</si>
  <si>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</si>
  <si>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</si>
  <si>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</si>
  <si>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</si>
  <si>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</si>
  <si>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</si>
  <si>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</si>
  <si>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</si>
  <si>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</si>
  <si>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</si>
  <si>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</si>
  <si>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</si>
  <si>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</si>
  <si>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</si>
  <si>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</si>
  <si>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</si>
  <si>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</si>
  <si>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</si>
  <si>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</si>
  <si>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</si>
  <si>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</si>
  <si>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</si>
  <si>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</si>
  <si>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</si>
  <si>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</si>
  <si>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</si>
  <si>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</si>
  <si>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</si>
  <si>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</si>
  <si>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</si>
  <si>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</si>
  <si>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</si>
  <si>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</si>
  <si>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</si>
  <si>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</si>
  <si>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</si>
  <si>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</si>
  <si>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</si>
  <si>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</si>
  <si>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</si>
  <si>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</si>
  <si>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</si>
  <si>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</si>
  <si>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</si>
  <si>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</si>
  <si>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</si>
  <si>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</si>
  <si>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</si>
  <si>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</si>
  <si>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</si>
  <si>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</si>
  <si>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</si>
  <si>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</si>
  <si>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</si>
  <si>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</si>
  <si>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</si>
  <si>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</si>
  <si>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</si>
  <si>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</si>
  <si>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</si>
  <si>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</si>
  <si>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</si>
  <si>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</si>
  <si>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</si>
  <si>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</si>
  <si>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</si>
  <si>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</si>
  <si>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</si>
  <si>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</si>
  <si>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</si>
  <si>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</si>
  <si>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</si>
  <si>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</si>
  <si>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</si>
  <si>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</si>
  <si>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</si>
  <si>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</si>
  <si>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</si>
  <si>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</si>
  <si>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</si>
  <si>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</si>
  <si>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</si>
  <si>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</si>
  <si>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</si>
  <si>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</si>
  <si>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</si>
  <si>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</si>
  <si>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</si>
  <si>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</si>
  <si>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</si>
  <si>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</si>
  <si>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</si>
  <si>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</si>
  <si>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</si>
  <si>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</si>
  <si>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</si>
  <si>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</si>
  <si>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</si>
  <si>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</si>
  <si>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</si>
  <si>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</si>
  <si>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</si>
  <si>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</si>
  <si>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</si>
  <si>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</si>
  <si>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</si>
  <si>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</si>
  <si>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</si>
  <si>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</si>
  <si>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</si>
  <si>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</si>
  <si>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</si>
  <si>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</si>
  <si>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</si>
  <si>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</si>
  <si>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</si>
  <si>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</si>
  <si>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</si>
  <si>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</si>
  <si>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</si>
  <si>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</si>
  <si>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</si>
  <si>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</si>
  <si>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</si>
  <si>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</si>
  <si>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</si>
  <si>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</si>
  <si>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</si>
  <si>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</si>
  <si>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</si>
  <si>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</si>
  <si>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</si>
  <si>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</si>
  <si>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</si>
  <si>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</si>
  <si>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</si>
  <si>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</si>
  <si>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</si>
  <si>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</si>
  <si>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</si>
  <si>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</si>
  <si>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</si>
  <si>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</si>
  <si>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</si>
  <si>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</si>
  <si>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</si>
  <si>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</si>
  <si>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</si>
  <si>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</si>
  <si>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</si>
  <si>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</si>
  <si>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</si>
  <si>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</si>
  <si>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</si>
  <si>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</si>
  <si>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</si>
  <si>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</si>
  <si>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</si>
  <si>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</si>
  <si>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</si>
  <si>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</si>
  <si>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</si>
  <si>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</si>
  <si>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</si>
  <si>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</si>
  <si>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</si>
  <si>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</si>
  <si>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</si>
  <si>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</si>
  <si>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</si>
  <si>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</si>
  <si>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</si>
  <si>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</si>
  <si>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</si>
  <si>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</si>
  <si>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</si>
  <si>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</si>
  <si>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</si>
  <si>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</si>
  <si>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</si>
  <si>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</si>
  <si>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</si>
  <si>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</si>
  <si>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</si>
  <si>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</si>
  <si>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</si>
  <si>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</si>
  <si>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</si>
  <si>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</si>
  <si>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</si>
  <si>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</si>
  <si>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</si>
  <si>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</si>
  <si>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</si>
  <si>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</si>
  <si>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</si>
  <si>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</si>
  <si>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</si>
  <si>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</si>
  <si>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</si>
  <si>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</si>
  <si>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</si>
  <si>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</si>
  <si>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</si>
  <si>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</si>
  <si>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</si>
  <si>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</si>
  <si>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</si>
  <si>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</si>
  <si>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</si>
  <si>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</si>
  <si>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</si>
  <si>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</si>
  <si>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</si>
  <si>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</si>
  <si>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</si>
  <si>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</si>
  <si>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</si>
  <si>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</si>
  <si>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</si>
  <si>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</si>
  <si>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</si>
  <si>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</si>
  <si>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</si>
  <si>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</si>
  <si>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</si>
  <si>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</si>
  <si>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</si>
  <si>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</si>
  <si>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</si>
  <si>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</si>
  <si>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</si>
  <si>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</si>
  <si>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</si>
  <si>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</si>
  <si>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</si>
  <si>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</si>
  <si>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</si>
  <si>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</si>
  <si>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</si>
  <si>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</si>
  <si>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</si>
  <si>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</si>
  <si>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</si>
  <si>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</si>
  <si>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</si>
  <si>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</si>
  <si>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</si>
  <si>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</si>
  <si>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</si>
  <si>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</si>
  <si>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</si>
  <si>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</si>
  <si>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</si>
  <si>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</si>
  <si>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</si>
  <si>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</si>
  <si>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</si>
  <si>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</si>
  <si>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</si>
  <si>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</si>
  <si>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</si>
  <si>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</si>
  <si>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</si>
  <si>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</si>
  <si>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</si>
  <si>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</si>
  <si>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</si>
  <si>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</si>
  <si>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</si>
  <si>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</si>
  <si>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</si>
  <si>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</si>
  <si>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</si>
  <si>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</si>
  <si>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</si>
  <si>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</si>
  <si>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</si>
  <si>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</si>
  <si>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</si>
  <si>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</si>
  <si>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</si>
  <si>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</si>
  <si>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</si>
  <si>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</si>
  <si>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</si>
  <si>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</si>
  <si>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</si>
  <si>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</si>
  <si>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</si>
  <si>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</si>
  <si>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</si>
  <si>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</si>
  <si>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</si>
  <si>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</si>
  <si>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</si>
  <si>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</si>
  <si>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</si>
  <si>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</si>
  <si>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</si>
  <si>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</si>
  <si>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</si>
  <si>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</si>
  <si>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</si>
  <si>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</si>
  <si>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</si>
  <si>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</si>
  <si>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</si>
  <si>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</si>
  <si>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</si>
  <si>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</si>
  <si>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</si>
  <si>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</si>
  <si>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</si>
  <si>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</si>
  <si>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</si>
  <si>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</si>
  <si>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</si>
  <si>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</si>
  <si>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</si>
  <si>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</si>
  <si>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</si>
  <si>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</si>
  <si>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</si>
  <si>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</si>
  <si>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</si>
  <si>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</si>
  <si>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</si>
  <si>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</si>
  <si>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</si>
  <si>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</si>
  <si>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</si>
  <si>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</si>
  <si>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</si>
  <si>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</si>
  <si>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</si>
  <si>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</si>
  <si>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</si>
  <si>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</si>
  <si>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</si>
  <si>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</si>
  <si>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</si>
  <si>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</si>
  <si>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</si>
  <si>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</si>
  <si>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</si>
  <si>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</si>
  <si>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</si>
  <si>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</si>
  <si>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</si>
  <si>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</si>
  <si>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</si>
  <si>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</si>
  <si>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</si>
  <si>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</si>
  <si>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</si>
  <si>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</si>
  <si>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</si>
  <si>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</si>
  <si>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</si>
  <si>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</si>
  <si>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</si>
  <si>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</si>
  <si>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</si>
  <si>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</si>
  <si>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</si>
  <si>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</si>
  <si>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</si>
  <si>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</si>
  <si>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</si>
  <si>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</si>
  <si>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</si>
  <si>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</si>
  <si>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</si>
  <si>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</si>
  <si>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</si>
  <si>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</si>
  <si>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</si>
  <si>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</si>
  <si>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</si>
  <si>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</si>
  <si>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</si>
  <si>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</si>
  <si>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</si>
  <si>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</si>
  <si>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</si>
  <si>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</si>
  <si>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</si>
  <si>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</si>
  <si>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</si>
  <si>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</si>
  <si>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</si>
  <si>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</si>
  <si>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</si>
  <si>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</si>
  <si>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</si>
  <si>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</si>
  <si>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</si>
  <si>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</si>
  <si>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</si>
  <si>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</si>
  <si>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</si>
  <si>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</si>
  <si>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</si>
  <si>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</si>
  <si>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</si>
  <si>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</si>
  <si>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</si>
  <si>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</si>
  <si>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</si>
  <si>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</si>
  <si>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</si>
  <si>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</si>
  <si>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</si>
  <si>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</si>
  <si>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</si>
  <si>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</si>
  <si>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</si>
  <si>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</si>
  <si>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</si>
  <si>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</si>
  <si>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</si>
  <si>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</si>
  <si>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</si>
  <si>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</si>
  <si>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</si>
  <si>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</si>
  <si>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</si>
  <si>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</si>
  <si>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</si>
  <si>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</si>
  <si>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</si>
  <si>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</si>
  <si>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</si>
  <si>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</si>
  <si>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</si>
  <si>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</si>
  <si>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</si>
  <si>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</si>
  <si>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</si>
  <si>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</si>
  <si>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</si>
  <si>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</si>
  <si>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</si>
  <si>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</si>
  <si>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</si>
  <si>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</si>
  <si>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</si>
  <si>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</si>
  <si>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</si>
  <si>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</si>
  <si>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</si>
  <si>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</si>
  <si>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</si>
  <si>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</si>
  <si>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</si>
  <si>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</si>
  <si>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</si>
  <si>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</si>
  <si>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</si>
  <si>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</si>
  <si>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</si>
  <si>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</si>
  <si>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</si>
  <si>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</si>
  <si>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</si>
  <si>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</si>
  <si>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</si>
  <si>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</si>
  <si>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</si>
  <si>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</si>
  <si>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</si>
  <si>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</si>
  <si>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</si>
  <si>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</si>
  <si>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</si>
  <si>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</si>
  <si>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</si>
  <si>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</si>
  <si>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</si>
  <si>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</si>
  <si>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</si>
  <si>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</si>
  <si>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</si>
  <si>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</si>
  <si>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</si>
  <si>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</si>
  <si>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</si>
  <si>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</si>
  <si>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</si>
  <si>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</si>
  <si>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</si>
  <si>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</si>
  <si>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</si>
  <si>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</si>
  <si>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</si>
  <si>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</si>
  <si>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</si>
  <si>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</si>
  <si>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</si>
  <si>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</si>
  <si>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</si>
  <si>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</si>
  <si>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</si>
  <si>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</si>
  <si>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</si>
  <si>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</si>
  <si>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</si>
  <si>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</si>
  <si>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</si>
  <si>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</si>
  <si>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</si>
  <si>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</si>
  <si>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</si>
  <si>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</si>
  <si>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</si>
  <si>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</si>
  <si>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</si>
  <si>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</si>
  <si>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</si>
  <si>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</si>
  <si>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</si>
  <si>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</si>
  <si>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</si>
  <si>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</si>
  <si>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</si>
  <si>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</si>
  <si>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</si>
  <si>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</si>
  <si>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</si>
  <si>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</si>
  <si>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</si>
  <si>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</si>
  <si>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</si>
  <si>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</si>
  <si>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</si>
  <si>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</si>
  <si>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</si>
  <si>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</si>
  <si>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</si>
  <si>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</si>
  <si>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</si>
  <si>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</si>
  <si>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</si>
  <si>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</si>
  <si>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</si>
  <si>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</si>
  <si>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</si>
  <si>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</si>
  <si>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</si>
  <si>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</si>
  <si>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</si>
  <si>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</si>
  <si>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</si>
  <si>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</si>
  <si>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</si>
  <si>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</si>
  <si>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</si>
  <si>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</si>
  <si>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</si>
  <si>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</si>
  <si>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</si>
  <si>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</si>
  <si>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</si>
  <si>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</si>
  <si>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</si>
  <si>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</si>
  <si>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</si>
  <si>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</si>
  <si>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</si>
  <si>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</si>
  <si>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</si>
  <si>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</si>
  <si>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</si>
  <si>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</si>
  <si>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</si>
  <si>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</si>
  <si>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</si>
  <si>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</si>
  <si>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</si>
  <si>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</si>
  <si>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</si>
  <si>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</si>
  <si>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</si>
  <si>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</si>
  <si>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</si>
  <si>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</si>
  <si>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</si>
  <si>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</si>
  <si>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</si>
  <si>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</si>
  <si>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</si>
  <si>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</si>
  <si>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</si>
  <si>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</si>
  <si>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</si>
  <si>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</si>
  <si>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</si>
  <si>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</si>
  <si>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</si>
  <si>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</si>
  <si>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</si>
  <si>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</si>
  <si>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</si>
  <si>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</si>
  <si>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</si>
  <si>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</si>
  <si>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</si>
  <si>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</si>
  <si>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</si>
  <si>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</si>
  <si>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</si>
  <si>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</si>
  <si>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</si>
  <si>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</si>
  <si>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</si>
  <si>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</si>
  <si>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</si>
  <si>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</si>
  <si>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</si>
  <si>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</si>
  <si>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</si>
  <si>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</si>
  <si>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</si>
  <si>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</si>
  <si>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</si>
  <si>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</si>
  <si>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</si>
  <si>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</si>
  <si>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</si>
  <si>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</si>
  <si>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</si>
  <si>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</si>
  <si>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</si>
  <si>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</si>
  <si>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</si>
  <si>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</si>
  <si>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</si>
  <si>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</si>
  <si>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</si>
  <si>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</si>
  <si>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</si>
  <si>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</si>
  <si>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</si>
  <si>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</si>
  <si>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</si>
  <si>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</si>
  <si>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</si>
  <si>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</si>
  <si>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</si>
  <si>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</si>
  <si>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</si>
  <si>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</si>
  <si>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</si>
  <si>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</si>
  <si>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</si>
  <si>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</si>
  <si>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</si>
  <si>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</si>
  <si>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</si>
  <si>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</si>
  <si>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</si>
  <si>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</si>
  <si>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</si>
  <si>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</si>
  <si>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</si>
  <si>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</si>
  <si>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</si>
  <si>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</si>
  <si>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</si>
  <si>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</si>
  <si>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</si>
  <si>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</si>
  <si>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</si>
  <si>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</si>
  <si>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</si>
  <si>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</si>
  <si>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</si>
  <si>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</si>
  <si>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</si>
  <si>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</si>
  <si>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</si>
  <si>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</si>
  <si>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</si>
  <si>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</si>
  <si>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</si>
  <si>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</si>
  <si>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</si>
  <si>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</si>
  <si>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</si>
  <si>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</si>
  <si>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</si>
  <si>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</si>
  <si>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</si>
  <si>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</si>
  <si>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</si>
  <si>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</si>
  <si>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</si>
  <si>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</si>
  <si>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</si>
  <si>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</si>
  <si>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</si>
  <si>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</si>
  <si>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</si>
  <si>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</si>
  <si>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</si>
  <si>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</si>
  <si>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</si>
  <si>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</si>
  <si>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</si>
  <si>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</si>
  <si>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</si>
  <si>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</si>
  <si>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</si>
  <si>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</si>
  <si>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</si>
  <si>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</si>
  <si>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</si>
  <si>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</si>
  <si>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</si>
  <si>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</si>
  <si>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</si>
  <si>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</si>
  <si>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</si>
  <si>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</si>
  <si>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</si>
  <si>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</si>
  <si>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</si>
  <si>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</si>
  <si>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</si>
  <si>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</si>
  <si>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</si>
  <si>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</si>
  <si>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</si>
  <si>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</si>
  <si>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</si>
  <si>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</si>
  <si>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</si>
  <si>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</si>
  <si>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</si>
  <si>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</si>
  <si>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</si>
  <si>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</si>
  <si>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</si>
  <si>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</si>
  <si>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</si>
  <si>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</si>
  <si>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</si>
  <si>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</si>
  <si>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</si>
  <si>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</si>
  <si>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</si>
  <si>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</si>
  <si>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</si>
  <si>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</si>
  <si>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</si>
  <si>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</si>
  <si>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</si>
  <si>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</si>
  <si>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</si>
  <si>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</si>
  <si>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</si>
  <si>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</si>
  <si>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</si>
  <si>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</si>
  <si>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</si>
  <si>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</si>
  <si>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</si>
  <si>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</si>
  <si>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</si>
  <si>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</si>
  <si>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</si>
  <si>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</si>
  <si>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</si>
  <si>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</si>
  <si>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</si>
  <si>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</si>
  <si>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</si>
  <si>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</si>
  <si>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</si>
  <si>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</si>
  <si>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</si>
  <si>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</si>
  <si>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</si>
  <si>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</si>
  <si>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</si>
  <si>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</si>
  <si>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</si>
  <si>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</si>
  <si>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</si>
  <si>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</si>
  <si>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</si>
  <si>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</si>
  <si>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</si>
  <si>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</si>
  <si>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</si>
  <si>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</si>
  <si>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</si>
  <si>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</si>
  <si>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</si>
  <si>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</si>
  <si>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</si>
  <si>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</si>
  <si>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</si>
  <si>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</si>
  <si>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</si>
  <si>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</si>
  <si>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</si>
  <si>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</si>
  <si>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</si>
  <si>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</si>
  <si>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</si>
  <si>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</si>
  <si>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</si>
  <si>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</si>
  <si>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</si>
  <si>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</si>
  <si>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</si>
  <si>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</si>
  <si>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</si>
  <si>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</si>
  <si>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</si>
  <si>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</si>
  <si>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</si>
  <si>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</si>
  <si>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</si>
  <si>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</si>
  <si>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</si>
  <si>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</si>
  <si>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</si>
  <si>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</si>
  <si>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</si>
  <si>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</si>
  <si>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</si>
  <si>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</si>
  <si>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</si>
  <si>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</si>
  <si>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</si>
  <si>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</si>
  <si>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</si>
  <si>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</si>
  <si>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</si>
  <si>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</si>
  <si>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</si>
  <si>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</si>
  <si>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</si>
  <si>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</si>
  <si>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</si>
  <si>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</si>
  <si>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</si>
  <si>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</si>
  <si>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</si>
  <si>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</si>
  <si>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</si>
  <si>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</si>
  <si>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</si>
  <si>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</si>
  <si>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</si>
  <si>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</si>
  <si>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</si>
  <si>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</si>
  <si>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</si>
  <si>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</si>
  <si>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</si>
  <si>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</si>
  <si>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</si>
  <si>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</si>
  <si>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</si>
  <si>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</si>
  <si>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</si>
  <si>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</si>
  <si>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</si>
  <si>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</si>
  <si>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</si>
  <si>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</si>
  <si>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</si>
  <si>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</si>
  <si>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</si>
  <si>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</si>
  <si>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</si>
  <si>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</si>
  <si>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</si>
  <si>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</si>
  <si>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</si>
  <si>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</si>
  <si>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</si>
  <si>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</si>
  <si>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</si>
  <si>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</si>
  <si>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</si>
  <si>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</si>
  <si>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</si>
  <si>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</si>
  <si>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</si>
  <si>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</si>
  <si>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</si>
  <si>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</si>
  <si>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</si>
  <si>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</si>
  <si>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</si>
  <si>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</si>
  <si>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</si>
  <si>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</si>
  <si>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</si>
  <si>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</si>
  <si>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</si>
  <si>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</si>
  <si>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</si>
  <si>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</si>
  <si>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</si>
  <si>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</si>
  <si>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</si>
  <si>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</si>
  <si>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</si>
  <si>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</si>
  <si>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</si>
  <si>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</si>
  <si>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</si>
  <si>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</si>
  <si>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</si>
  <si>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</si>
  <si>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</si>
  <si>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</si>
  <si>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</si>
  <si>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</si>
  <si>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</si>
  <si>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</si>
  <si>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</si>
  <si>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</si>
  <si>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</si>
  <si>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</si>
  <si>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</si>
  <si>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</si>
  <si>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</si>
  <si>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</si>
  <si>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</si>
  <si>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</si>
  <si>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</si>
  <si>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</si>
  <si>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</si>
  <si>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</si>
  <si>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</si>
  <si>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</si>
  <si>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</si>
  <si>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</si>
  <si>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</si>
  <si>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</si>
  <si>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</si>
  <si>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</si>
  <si>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</si>
  <si>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</si>
  <si>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</si>
  <si>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</si>
  <si>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</si>
  <si>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</si>
  <si>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</si>
  <si>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</si>
  <si>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</si>
  <si>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</si>
  <si>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</si>
  <si>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</si>
  <si>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</si>
  <si>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</si>
  <si>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</si>
  <si>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</si>
  <si>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</si>
  <si>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</si>
  <si>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</si>
  <si>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</si>
  <si>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</si>
  <si>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</si>
  <si>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</si>
  <si>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</si>
  <si>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</si>
  <si>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</si>
  <si>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</si>
  <si>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</si>
  <si>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</si>
  <si>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</si>
  <si>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</si>
  <si>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</si>
  <si>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</si>
  <si>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</si>
  <si>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</si>
  <si>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</si>
  <si>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</si>
  <si>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</si>
  <si>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</si>
  <si>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</si>
  <si>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</si>
  <si>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</si>
  <si>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</si>
  <si>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</si>
  <si>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</si>
  <si>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</si>
  <si>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</si>
  <si>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</si>
  <si>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</si>
  <si>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</si>
  <si>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</si>
  <si>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</si>
  <si>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</si>
  <si>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</si>
  <si>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</si>
  <si>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</si>
  <si>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</si>
  <si>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</si>
  <si>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</si>
  <si>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</si>
  <si>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</si>
  <si>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</si>
  <si>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</si>
  <si>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</si>
  <si>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</si>
  <si>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</si>
  <si>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</si>
  <si>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</si>
  <si>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</si>
  <si>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</si>
  <si>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</si>
  <si>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</si>
  <si>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</si>
  <si>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</si>
  <si>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</si>
  <si>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</si>
  <si>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</si>
  <si>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</si>
  <si>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</si>
  <si>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</si>
  <si>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</si>
  <si>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</si>
  <si>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</si>
  <si>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</si>
  <si>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</si>
  <si>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</si>
  <si>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</si>
  <si>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</si>
  <si>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</si>
  <si>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</si>
  <si>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</si>
  <si>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</si>
  <si>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</si>
  <si>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</si>
  <si>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</si>
  <si>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</si>
  <si>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</si>
  <si>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</si>
  <si>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</si>
  <si>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</si>
  <si>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</si>
  <si>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</si>
  <si>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</si>
  <si>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</si>
  <si>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</si>
  <si>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</si>
  <si>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</si>
  <si>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</si>
  <si>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</si>
  <si>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</si>
  <si>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</si>
  <si>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</si>
  <si>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</si>
  <si>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</si>
  <si>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</si>
  <si>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</si>
  <si>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</si>
  <si>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</si>
  <si>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</si>
  <si>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</si>
  <si>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</si>
  <si>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</si>
  <si>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</si>
  <si>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</si>
  <si>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</si>
  <si>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</si>
  <si>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</si>
  <si>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</si>
  <si>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</si>
  <si>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</si>
  <si>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</si>
  <si>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</si>
  <si>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</si>
  <si>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</si>
  <si>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</si>
  <si>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</si>
  <si>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</si>
  <si>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</si>
  <si>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</si>
  <si>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</si>
  <si>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</si>
  <si>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</si>
  <si>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</si>
  <si>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</si>
  <si>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</si>
  <si>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</si>
  <si>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</si>
  <si>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</si>
  <si>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</si>
  <si>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</si>
  <si>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</si>
  <si>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</si>
  <si>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</si>
  <si>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</si>
  <si>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</si>
  <si>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</si>
  <si>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</si>
  <si>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</si>
  <si>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</si>
  <si>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</si>
  <si>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</si>
  <si>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</si>
  <si>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</si>
  <si>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</si>
  <si>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</si>
  <si>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</si>
  <si>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</si>
  <si>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</si>
  <si>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</si>
  <si>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</si>
  <si>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</si>
  <si>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</si>
  <si>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</si>
  <si>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</si>
  <si>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</si>
  <si>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</si>
  <si>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</si>
  <si>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</si>
  <si>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</si>
  <si>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</si>
  <si>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</si>
  <si>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</si>
  <si>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</si>
  <si>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</si>
  <si>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</si>
  <si>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</si>
  <si>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</si>
  <si>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</si>
  <si>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</si>
  <si>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</si>
  <si>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</si>
  <si>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</si>
  <si>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</si>
  <si>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</si>
  <si>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</si>
  <si>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</si>
  <si>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</si>
  <si>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</si>
  <si>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</si>
  <si>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</si>
  <si>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</si>
  <si>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</si>
  <si>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</si>
  <si>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</si>
  <si>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</si>
  <si>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</si>
  <si>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</si>
  <si>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</si>
  <si>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</si>
  <si>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</si>
  <si>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</si>
  <si>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</si>
  <si>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</si>
  <si>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</si>
  <si>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</si>
  <si>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</si>
  <si>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</si>
  <si>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</si>
  <si>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</si>
  <si>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</si>
  <si>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</si>
  <si>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</si>
  <si>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</si>
  <si>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</si>
  <si>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</si>
  <si>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</si>
  <si>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</si>
  <si>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</si>
  <si>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</si>
  <si>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</si>
  <si>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</si>
  <si>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</si>
  <si>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</si>
  <si>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</si>
  <si>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</si>
  <si>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</si>
  <si>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</si>
  <si>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</si>
  <si>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</si>
  <si>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</si>
  <si>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</si>
  <si>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</si>
  <si>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</si>
  <si>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</si>
  <si>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</si>
  <si>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</si>
  <si>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</si>
  <si>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</si>
  <si>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</si>
  <si>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</si>
  <si>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</si>
  <si>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</si>
  <si>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</si>
  <si>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</si>
  <si>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</si>
  <si>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</si>
  <si>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</si>
  <si>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</si>
  <si>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</si>
  <si>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</si>
  <si>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</si>
  <si>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</si>
  <si>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</si>
  <si>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</si>
  <si>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</si>
  <si>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</si>
  <si>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</si>
  <si>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</si>
  <si>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</si>
  <si>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</si>
  <si>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</si>
  <si>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</si>
  <si>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</si>
  <si>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</si>
  <si>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</si>
  <si>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</si>
  <si>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</si>
  <si>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</si>
  <si>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</si>
  <si>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</si>
  <si>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</si>
  <si>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</si>
  <si>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</si>
  <si>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</si>
  <si>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</si>
  <si>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</si>
  <si>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</si>
  <si>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</si>
  <si>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</si>
  <si>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</si>
  <si>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</si>
  <si>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</si>
  <si>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</si>
  <si>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</si>
  <si>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</si>
  <si>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</si>
  <si>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</si>
  <si>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</si>
  <si>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</si>
  <si>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</si>
  <si>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</si>
  <si>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</si>
  <si>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</si>
  <si>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</si>
  <si>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</si>
  <si>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</si>
  <si>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</si>
  <si>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</si>
  <si>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</si>
  <si>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</si>
  <si>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</si>
  <si>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</si>
  <si>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</si>
  <si>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</si>
  <si>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</si>
  <si>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</si>
  <si>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</si>
  <si>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</si>
  <si>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</si>
  <si>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</si>
  <si>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</si>
  <si>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</si>
  <si>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</si>
  <si>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</si>
  <si>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</si>
  <si>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</si>
  <si>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</si>
  <si>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</si>
  <si>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</si>
  <si>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</si>
  <si>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</si>
  <si>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</si>
  <si>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</si>
  <si>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</si>
  <si>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</si>
  <si>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</si>
  <si>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</si>
  <si>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</si>
  <si>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</si>
  <si>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</si>
  <si>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</si>
  <si>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</si>
  <si>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</si>
  <si>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</si>
  <si>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</si>
  <si>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</si>
  <si>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</si>
  <si>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</si>
  <si>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</si>
  <si>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</si>
  <si>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</si>
  <si>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</si>
  <si>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</si>
  <si>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</si>
  <si>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</si>
  <si>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</si>
  <si>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</si>
  <si>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</si>
  <si>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</si>
  <si>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</si>
  <si>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</si>
  <si>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</si>
  <si>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</si>
  <si>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</si>
  <si>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</si>
  <si>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</si>
  <si>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</si>
  <si>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</si>
  <si>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</si>
  <si>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</si>
  <si>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</si>
  <si>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</si>
  <si>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</si>
  <si>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</si>
  <si>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</si>
  <si>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</si>
  <si>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</si>
  <si>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</si>
  <si>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</si>
  <si>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</si>
  <si>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</si>
  <si>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</si>
  <si>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</si>
  <si>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</si>
  <si>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</si>
  <si>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</si>
  <si>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</si>
  <si>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</si>
  <si>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</si>
  <si>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</si>
  <si>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</si>
  <si>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</si>
  <si>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</si>
  <si>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</si>
  <si>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</si>
  <si>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</si>
  <si>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</si>
  <si>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</si>
  <si>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</si>
  <si>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</si>
  <si>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</si>
  <si>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</si>
  <si>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</si>
  <si>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</si>
  <si>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</si>
  <si>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</si>
  <si>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</si>
  <si>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</si>
  <si>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</si>
  <si>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</si>
  <si>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</si>
  <si>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</si>
  <si>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</si>
  <si>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</si>
  <si>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</si>
  <si>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</si>
  <si>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</si>
  <si>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</si>
  <si>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</si>
  <si>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</si>
  <si>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</si>
  <si>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</si>
  <si>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</si>
  <si>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</si>
  <si>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</si>
  <si>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</si>
  <si>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</si>
  <si>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</si>
  <si>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</si>
  <si>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</si>
  <si>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</si>
  <si>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</si>
  <si>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</si>
  <si>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</si>
  <si>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</si>
  <si>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</si>
  <si>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</si>
  <si>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</si>
  <si>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</si>
  <si>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</si>
  <si>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</si>
  <si>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</si>
  <si>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</si>
  <si>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</si>
  <si>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</si>
  <si>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</si>
  <si>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</si>
  <si>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</si>
  <si>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</si>
  <si>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</si>
  <si>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</si>
  <si>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</si>
  <si>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</si>
  <si>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</si>
  <si>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</si>
  <si>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</si>
  <si>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</si>
  <si>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</si>
  <si>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</si>
  <si>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</si>
  <si>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</si>
  <si>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</si>
  <si>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</si>
  <si>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</si>
  <si>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</si>
  <si>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</si>
  <si>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</si>
  <si>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</si>
  <si>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</si>
  <si>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</si>
  <si>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</si>
  <si>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</si>
  <si>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</si>
  <si>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</si>
  <si>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</si>
  <si>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</si>
  <si>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</si>
  <si>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</si>
  <si>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</si>
  <si>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</si>
  <si>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</si>
  <si>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</si>
  <si>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</si>
  <si>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</si>
  <si>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</si>
  <si>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</si>
  <si>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</si>
  <si>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</si>
  <si>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</si>
  <si>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</si>
  <si>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</si>
  <si>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</si>
  <si>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</si>
  <si>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</si>
  <si>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</si>
  <si>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</si>
  <si>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</si>
  <si>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</si>
  <si>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</si>
  <si>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</si>
  <si>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</si>
  <si>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</si>
  <si>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</si>
  <si>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</si>
  <si>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</si>
  <si>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</si>
  <si>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</si>
  <si>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</si>
  <si>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</si>
  <si>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</si>
  <si>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</si>
  <si>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</si>
  <si>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</si>
  <si>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</si>
  <si>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</si>
  <si>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</si>
  <si>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</si>
  <si>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</si>
  <si>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</si>
  <si>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</si>
  <si>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</si>
  <si>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</si>
  <si>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</si>
  <si>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</si>
  <si>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</si>
  <si>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</si>
  <si>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</si>
  <si>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</si>
  <si>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</si>
  <si>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</si>
  <si>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</si>
  <si>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</si>
  <si>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</si>
  <si>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</si>
  <si>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</si>
  <si>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</si>
  <si>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</si>
  <si>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</si>
  <si>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</si>
  <si>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</si>
  <si>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</si>
  <si>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</si>
  <si>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</si>
  <si>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</si>
  <si>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</si>
  <si>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</si>
  <si>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</si>
  <si>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</si>
  <si>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</si>
  <si>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</si>
  <si>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</si>
  <si>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</si>
  <si>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</si>
  <si>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</si>
  <si>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</si>
  <si>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</si>
  <si>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</si>
  <si>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</si>
  <si>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</si>
  <si>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</si>
  <si>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</si>
  <si>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</si>
  <si>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</si>
  <si>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</si>
  <si>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</si>
  <si>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</si>
  <si>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</si>
  <si>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</si>
  <si>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</si>
  <si>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</si>
  <si>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</si>
  <si>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</si>
  <si>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</si>
  <si>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</si>
  <si>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</si>
  <si>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</si>
  <si>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</si>
  <si>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</si>
  <si>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</si>
  <si>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</si>
  <si>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</si>
  <si>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</si>
  <si>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</si>
  <si>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</si>
  <si>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</si>
  <si>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</si>
  <si>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</si>
  <si>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</si>
  <si>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</si>
  <si>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</si>
  <si>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</si>
  <si>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</si>
  <si>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</si>
  <si>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</si>
  <si>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</si>
  <si>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</si>
  <si>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</si>
  <si>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</si>
  <si>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</si>
  <si>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</si>
  <si>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</si>
  <si>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</si>
  <si>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</si>
  <si>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</si>
  <si>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</si>
  <si>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</si>
  <si>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</si>
  <si>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</si>
  <si>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</si>
  <si>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</si>
  <si>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</si>
  <si>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</si>
  <si>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</si>
  <si>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</si>
  <si>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</si>
  <si>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</si>
  <si>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</si>
  <si>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</si>
  <si>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</si>
  <si>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</si>
  <si>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</si>
  <si>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</si>
  <si>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</si>
  <si>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</si>
  <si>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</si>
  <si>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</si>
  <si>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</si>
  <si>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</si>
  <si>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</si>
  <si>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</si>
  <si>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</si>
  <si>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</si>
  <si>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</si>
  <si>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</si>
  <si>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</si>
  <si>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</si>
  <si>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</si>
  <si>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</si>
  <si>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</si>
  <si>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</si>
  <si>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</si>
  <si>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</si>
  <si>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</si>
  <si>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</si>
  <si>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</si>
  <si>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</si>
  <si>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</si>
  <si>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</si>
  <si>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</si>
  <si>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</si>
  <si>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</si>
  <si>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</si>
  <si>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</si>
  <si>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</si>
  <si>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</si>
  <si>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</si>
  <si>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</si>
  <si>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</si>
  <si>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</si>
  <si>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</si>
  <si>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</si>
  <si>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</si>
  <si>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</si>
  <si>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</si>
  <si>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</si>
  <si>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</si>
  <si>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</si>
  <si>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</si>
  <si>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</si>
  <si>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</si>
  <si>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</si>
  <si>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</si>
  <si>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</si>
  <si>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</si>
  <si>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</si>
  <si>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</si>
  <si>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</si>
  <si>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</si>
  <si>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</si>
  <si>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</si>
  <si>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</si>
  <si>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</si>
  <si>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</si>
  <si>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</si>
  <si>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</si>
  <si>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</si>
  <si>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</si>
  <si>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</si>
  <si>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</si>
  <si>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</si>
  <si>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</si>
  <si>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</si>
  <si>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</si>
  <si>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</si>
  <si>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</si>
  <si>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</si>
  <si>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</si>
  <si>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</si>
  <si>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</si>
  <si>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</si>
  <si>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</si>
  <si>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</si>
  <si>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</si>
  <si>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</si>
  <si>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</si>
  <si>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</si>
  <si>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</si>
  <si>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</si>
  <si>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</si>
  <si>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</si>
  <si>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</si>
  <si>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</si>
  <si>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</si>
  <si>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</si>
  <si>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</si>
  <si>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</si>
  <si>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</si>
  <si>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</si>
  <si>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</si>
  <si>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</si>
  <si>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</si>
  <si>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</si>
  <si>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</si>
  <si>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</si>
  <si>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</si>
  <si>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</si>
  <si>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</si>
  <si>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</si>
  <si>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</si>
  <si>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</si>
  <si>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</si>
  <si>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</si>
  <si>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</si>
  <si>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</si>
  <si>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</si>
  <si>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</si>
  <si>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</si>
  <si>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</si>
  <si>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</si>
  <si>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</si>
  <si>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</si>
  <si>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</si>
  <si>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</si>
  <si>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</si>
  <si>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</si>
  <si>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</si>
  <si>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</si>
  <si>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</si>
  <si>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</si>
  <si>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</si>
  <si>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</si>
  <si>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</si>
  <si>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</si>
  <si>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</si>
  <si>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</si>
  <si>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</si>
  <si>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</si>
  <si>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</si>
  <si>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</si>
  <si>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</si>
  <si>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</si>
  <si>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</si>
  <si>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</si>
  <si>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</si>
  <si>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</si>
  <si>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</si>
  <si>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</si>
  <si>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</si>
  <si>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</si>
  <si>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</si>
  <si>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</si>
  <si>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</si>
  <si>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</si>
  <si>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</si>
  <si>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</si>
  <si>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</si>
  <si>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</si>
  <si>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</si>
  <si>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</si>
  <si>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</si>
  <si>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</si>
  <si>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</si>
  <si>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</si>
  <si>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</si>
  <si>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</si>
  <si>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</si>
  <si>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</si>
  <si>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</si>
  <si>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</si>
  <si>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</si>
  <si>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</si>
  <si>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</si>
  <si>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</si>
  <si>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</si>
  <si>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</si>
  <si>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</si>
  <si>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</si>
  <si>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</si>
  <si>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</si>
  <si>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</si>
  <si>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</si>
  <si>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</si>
  <si>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</si>
  <si>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</si>
  <si>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</si>
  <si>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</si>
  <si>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</si>
  <si>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</si>
  <si>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</si>
  <si>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</si>
  <si>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</si>
  <si>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</si>
  <si>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</si>
  <si>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</si>
  <si>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</si>
  <si>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</si>
  <si>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</si>
  <si>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</si>
  <si>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</si>
  <si>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</si>
  <si>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</si>
  <si>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</si>
  <si>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</si>
  <si>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</si>
  <si>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</si>
  <si>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</si>
  <si>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</si>
  <si>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</si>
  <si>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</si>
  <si>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</si>
  <si>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</si>
  <si>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</si>
  <si>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</si>
  <si>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</si>
  <si>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</si>
  <si>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</si>
  <si>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</si>
  <si>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</si>
  <si>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</si>
  <si>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</si>
  <si>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</si>
  <si>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</si>
  <si>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</si>
  <si>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</si>
  <si>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</si>
  <si>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</si>
  <si>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</si>
  <si>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</si>
  <si>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</si>
  <si>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</si>
  <si>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</si>
  <si>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</si>
  <si>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</si>
  <si>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</si>
  <si>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</si>
  <si>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</si>
  <si>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</si>
  <si>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</si>
  <si>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</si>
  <si>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</si>
  <si>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</si>
  <si>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</si>
  <si>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</si>
  <si>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</si>
  <si>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</si>
  <si>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</si>
  <si>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</si>
  <si>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</si>
  <si>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</si>
  <si>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</si>
  <si>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</si>
  <si>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</si>
  <si>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</si>
  <si>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</si>
  <si>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</si>
  <si>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</si>
  <si>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</si>
  <si>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</si>
  <si>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</si>
  <si>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</si>
  <si>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</si>
  <si>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</si>
  <si>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</si>
  <si>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</si>
  <si>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</si>
  <si>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</si>
  <si>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</si>
  <si>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</si>
  <si>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</si>
  <si>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</si>
  <si>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</si>
  <si>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</si>
  <si>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</si>
  <si>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</si>
  <si>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</si>
  <si>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</si>
  <si>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</si>
  <si>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</si>
  <si>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</si>
  <si>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</si>
  <si>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</si>
  <si>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</si>
  <si>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</si>
  <si>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</si>
  <si>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</si>
  <si>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</si>
  <si>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</si>
  <si>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</si>
  <si>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</si>
  <si>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</si>
  <si>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</si>
  <si>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</si>
  <si>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</si>
  <si>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</si>
  <si>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</si>
  <si>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</si>
  <si>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</si>
  <si>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</si>
  <si>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</si>
  <si>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</si>
  <si>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</si>
  <si>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</si>
  <si>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</si>
  <si>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</si>
  <si>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</si>
  <si>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</si>
  <si>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</si>
  <si>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</si>
  <si>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</si>
  <si>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</si>
  <si>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</si>
  <si>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</si>
  <si>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</si>
  <si>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</si>
  <si>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</si>
  <si>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</si>
  <si>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</si>
  <si>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</si>
  <si>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</si>
  <si>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</si>
  <si>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</si>
  <si>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</si>
  <si>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</si>
  <si>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</si>
  <si>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</si>
  <si>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</si>
  <si>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</si>
  <si>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</si>
  <si>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</si>
  <si>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</si>
  <si>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</si>
  <si>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</si>
  <si>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</si>
  <si>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</si>
  <si>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</si>
  <si>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</si>
  <si>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</si>
  <si>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</si>
  <si>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</si>
  <si>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</si>
  <si>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</si>
  <si>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</si>
  <si>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</si>
  <si>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</si>
  <si>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</si>
  <si>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</si>
  <si>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</si>
  <si>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</si>
  <si>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</si>
  <si>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</si>
  <si>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</si>
  <si>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</si>
  <si>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</si>
  <si>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</si>
  <si>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</si>
  <si>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</si>
  <si>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</si>
  <si>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</si>
  <si>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</si>
  <si>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</si>
  <si>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</si>
  <si>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</si>
  <si>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</si>
  <si>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</si>
  <si>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</si>
  <si>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</si>
  <si>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</si>
  <si>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</si>
  <si>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</si>
  <si>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</si>
  <si>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</si>
  <si>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</si>
  <si>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</si>
  <si>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</si>
  <si>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</si>
  <si>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</si>
  <si>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</si>
  <si>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</si>
  <si>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</si>
  <si>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</si>
  <si>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</si>
  <si>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</si>
  <si>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</si>
  <si>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</si>
  <si>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</si>
  <si>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</si>
  <si>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</si>
  <si>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</si>
  <si>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</si>
  <si>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</si>
  <si>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</si>
  <si>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</si>
  <si>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</si>
  <si>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</si>
  <si>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</si>
  <si>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</si>
  <si>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</si>
  <si>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</si>
  <si>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</si>
  <si>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</si>
  <si>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</si>
  <si>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</si>
  <si>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</si>
  <si>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</si>
  <si>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</si>
  <si>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</si>
  <si>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</si>
  <si>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</si>
  <si>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</si>
  <si>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</si>
  <si>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</si>
  <si>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</si>
  <si>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</si>
  <si>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</si>
  <si>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</si>
  <si>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</si>
  <si>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</si>
  <si>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</si>
  <si>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</si>
  <si>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</si>
  <si>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</si>
  <si>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</si>
  <si>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</si>
  <si>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</si>
  <si>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</si>
  <si>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</si>
  <si>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</si>
  <si>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</si>
  <si>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</si>
  <si>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</si>
  <si>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</si>
  <si>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</si>
  <si>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</si>
  <si>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</si>
  <si>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</si>
  <si>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</si>
  <si>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</si>
  <si>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</si>
  <si>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</si>
  <si>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</si>
  <si>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</si>
  <si>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</si>
  <si>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</si>
  <si>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</si>
  <si>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</si>
  <si>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</si>
  <si>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</si>
  <si>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</si>
  <si>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</si>
  <si>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</si>
  <si>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</si>
  <si>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</si>
  <si>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</si>
  <si>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</si>
  <si>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</si>
  <si>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</si>
  <si>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</si>
  <si>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</si>
  <si>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</si>
  <si>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</si>
  <si>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</si>
  <si>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</si>
  <si>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</si>
  <si>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</si>
  <si>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</si>
  <si>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</si>
  <si>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</si>
  <si>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</si>
  <si>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</si>
  <si>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</si>
  <si>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</si>
  <si>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</si>
  <si>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</si>
  <si>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</si>
  <si>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</si>
  <si>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</si>
  <si>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</si>
  <si>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</si>
  <si>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</si>
  <si>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</si>
  <si>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</si>
  <si>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</si>
  <si>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</si>
  <si>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</si>
  <si>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</si>
  <si>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</si>
  <si>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</si>
  <si>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</si>
  <si>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</si>
  <si>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</si>
  <si>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</si>
  <si>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</si>
  <si>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</si>
  <si>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</si>
  <si>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</si>
  <si>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</si>
  <si>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</si>
  <si>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</si>
  <si>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</si>
  <si>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</si>
  <si>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</si>
  <si>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</si>
  <si>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</si>
  <si>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</si>
  <si>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</si>
  <si>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</si>
  <si>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</si>
  <si>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</si>
  <si>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</si>
  <si>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</si>
  <si>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</si>
  <si>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</si>
  <si>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</si>
  <si>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</si>
  <si>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</si>
  <si>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</si>
  <si>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</si>
  <si>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</si>
  <si>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</si>
  <si>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</si>
  <si>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</si>
  <si>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</si>
  <si>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</si>
  <si>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</si>
  <si>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</si>
  <si>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</si>
  <si>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</si>
  <si>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</si>
  <si>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</si>
  <si>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</si>
  <si>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</si>
  <si>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</si>
  <si>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</si>
  <si>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</si>
  <si>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</si>
  <si>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</si>
  <si>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</si>
  <si>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</si>
  <si>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</si>
  <si>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</si>
  <si>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</si>
  <si>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</si>
  <si>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</si>
  <si>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</si>
  <si>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</si>
  <si>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</si>
  <si>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</si>
  <si>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</si>
  <si>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</si>
  <si>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</si>
  <si>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</si>
  <si>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</si>
  <si>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</si>
  <si>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</si>
  <si>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</si>
  <si>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</si>
  <si>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</si>
  <si>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</si>
  <si>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</si>
  <si>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</si>
  <si>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</si>
  <si>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</si>
  <si>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</si>
  <si>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</si>
  <si>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</si>
  <si>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</si>
  <si>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</si>
  <si>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</si>
  <si>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</si>
  <si>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</si>
  <si>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</si>
  <si>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</si>
  <si>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</si>
  <si>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</si>
  <si>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</si>
  <si>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</si>
  <si>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</si>
  <si>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</si>
  <si>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</si>
  <si>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</si>
  <si>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</si>
  <si>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</si>
  <si>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</si>
  <si>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</si>
  <si>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</si>
  <si>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</si>
  <si>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</si>
  <si>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</si>
  <si>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</si>
  <si>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</si>
  <si>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</si>
  <si>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</si>
  <si>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</si>
  <si>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</si>
  <si>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</si>
  <si>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</si>
  <si>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</si>
  <si>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</si>
  <si>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</si>
  <si>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</si>
  <si>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</si>
  <si>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</si>
  <si>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</si>
  <si>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</si>
  <si>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</si>
  <si>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</si>
  <si>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</si>
  <si>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</si>
  <si>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</si>
  <si>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</si>
  <si>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</si>
  <si>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</si>
  <si>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</si>
  <si>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</si>
  <si>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</si>
  <si>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</si>
  <si>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</si>
  <si>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</si>
  <si>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</si>
  <si>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</si>
  <si>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</si>
  <si>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</si>
  <si>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</si>
  <si>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</si>
  <si>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</si>
  <si>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</si>
  <si>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</si>
  <si>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</si>
  <si>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</si>
  <si>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</si>
  <si>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</si>
  <si>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</si>
  <si>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</si>
  <si>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</si>
  <si>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</si>
  <si>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</si>
  <si>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</si>
  <si>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</si>
  <si>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</si>
  <si>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</si>
  <si>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</si>
  <si>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</si>
  <si>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</si>
  <si>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</si>
  <si>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</si>
  <si>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</si>
  <si>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</si>
  <si>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</si>
  <si>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</si>
  <si>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</si>
  <si>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</si>
  <si>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</si>
  <si>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</si>
  <si>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</si>
  <si>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</si>
  <si>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</si>
  <si>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</si>
  <si>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</si>
  <si>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</si>
  <si>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</si>
  <si>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</si>
  <si>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</si>
  <si>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</si>
  <si>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</si>
  <si>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</si>
  <si>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</si>
  <si>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</si>
  <si>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</si>
  <si>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</si>
  <si>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</si>
  <si>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</si>
  <si>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</si>
  <si>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</si>
  <si>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</si>
  <si>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</si>
  <si>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</si>
  <si>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</si>
  <si>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</si>
  <si>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</si>
  <si>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</si>
  <si>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</si>
  <si>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</si>
  <si>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</si>
  <si>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</si>
  <si>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</si>
  <si>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</si>
  <si>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</si>
  <si>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</si>
  <si>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</si>
  <si>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</si>
  <si>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</si>
  <si>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</si>
  <si>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</si>
  <si>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</si>
  <si>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</si>
  <si>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</si>
  <si>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</si>
  <si>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</si>
  <si>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</si>
  <si>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</si>
  <si>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</si>
  <si>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</si>
  <si>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</si>
  <si>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</si>
  <si>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</si>
  <si>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</si>
  <si>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</si>
  <si>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</si>
  <si>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</si>
  <si>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</si>
  <si>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</si>
  <si>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</si>
  <si>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</si>
  <si>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</si>
  <si>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</si>
  <si>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</si>
  <si>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</si>
  <si>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</si>
  <si>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</si>
  <si>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</si>
  <si>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</si>
  <si>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</si>
  <si>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</si>
  <si>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</si>
  <si>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</si>
  <si>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</si>
  <si>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</si>
  <si>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</si>
  <si>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</si>
  <si>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</si>
  <si>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</si>
  <si>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</si>
  <si>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</si>
  <si>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</si>
  <si>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</si>
  <si>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</si>
  <si>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</si>
  <si>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</si>
  <si>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</si>
  <si>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</si>
  <si>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</si>
  <si>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</si>
  <si>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</si>
  <si>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</si>
  <si>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</si>
  <si>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</si>
  <si>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</si>
  <si>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</si>
  <si>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</si>
  <si>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</si>
  <si>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</si>
  <si>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</si>
  <si>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</si>
  <si>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</si>
  <si>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</si>
  <si>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</si>
  <si>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</si>
  <si>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</si>
  <si>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</si>
  <si>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</si>
  <si>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</si>
  <si>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</si>
  <si>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</si>
  <si>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</si>
  <si>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</si>
  <si>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</si>
  <si>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</si>
  <si>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</si>
  <si>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</si>
  <si>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</si>
  <si>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</si>
  <si>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</si>
  <si>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</si>
  <si>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</si>
  <si>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</si>
  <si>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</si>
  <si>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</si>
  <si>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</si>
  <si>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</si>
  <si>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</si>
  <si>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</si>
  <si>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</si>
  <si>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</si>
  <si>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</si>
  <si>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</si>
  <si>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</si>
  <si>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</si>
  <si>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</si>
  <si>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</si>
  <si>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</si>
  <si>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</si>
  <si>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</si>
  <si>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</si>
  <si>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</si>
  <si>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</si>
  <si>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</si>
  <si>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</si>
  <si>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</si>
  <si>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</si>
  <si>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</si>
  <si>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</si>
  <si>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</si>
  <si>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</si>
  <si>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</si>
  <si>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</si>
  <si>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</si>
  <si>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</si>
  <si>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</si>
  <si>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</si>
  <si>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</si>
  <si>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</si>
  <si>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</si>
  <si>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</si>
  <si>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</si>
  <si>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</si>
  <si>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</si>
  <si>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</si>
  <si>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</si>
  <si>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</si>
  <si>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</si>
  <si>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</si>
  <si>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</si>
  <si>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</si>
  <si>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</si>
  <si>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</si>
  <si>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</si>
  <si>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</si>
  <si>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</si>
  <si>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</si>
  <si>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</si>
  <si>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</si>
  <si>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</si>
  <si>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</si>
  <si>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</si>
  <si>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</si>
  <si>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</si>
  <si>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</si>
  <si>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</si>
  <si>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</si>
  <si>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</si>
  <si>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</si>
  <si>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</si>
  <si>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</si>
  <si>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</si>
  <si>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</si>
  <si>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</si>
  <si>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</si>
  <si>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</si>
  <si>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</si>
  <si>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</si>
  <si>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</si>
  <si>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</si>
  <si>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</si>
  <si>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</si>
  <si>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</si>
  <si>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</si>
  <si>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</si>
  <si>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</si>
  <si>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</si>
  <si>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</si>
  <si>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</si>
  <si>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</si>
  <si>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</si>
  <si>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</si>
  <si>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</si>
  <si>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</si>
  <si>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</si>
  <si>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</si>
  <si>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</si>
  <si>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</si>
  <si>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</si>
  <si>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</si>
  <si>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</si>
  <si>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</si>
  <si>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</si>
  <si>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</si>
  <si>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</si>
  <si>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</si>
  <si>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</si>
  <si>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</si>
  <si>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</si>
  <si>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</si>
  <si>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</si>
  <si>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</si>
  <si>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</si>
  <si>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</si>
  <si>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</si>
  <si>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</si>
  <si>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</si>
  <si>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</si>
  <si>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</si>
  <si>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</si>
  <si>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</si>
  <si>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</si>
  <si>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</si>
  <si>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</si>
  <si>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</si>
  <si>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</si>
  <si>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</si>
  <si>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</si>
  <si>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</si>
  <si>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</si>
  <si>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</si>
  <si>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</si>
  <si>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</si>
  <si>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</si>
  <si>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</si>
  <si>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</si>
  <si>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</si>
  <si>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</si>
  <si>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</si>
  <si>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</si>
  <si>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</si>
  <si>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</si>
  <si>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</si>
  <si>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</si>
  <si>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</si>
  <si>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</si>
  <si>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</si>
  <si>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</si>
  <si>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</si>
  <si>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</si>
  <si>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</si>
  <si>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</si>
  <si>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</si>
  <si>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</si>
  <si>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</si>
  <si>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</si>
  <si>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</si>
  <si>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</si>
  <si>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</si>
  <si>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</si>
  <si>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</si>
  <si>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</si>
  <si>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</si>
  <si>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</si>
  <si>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</si>
  <si>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</si>
  <si>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</si>
  <si>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</si>
  <si>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</si>
  <si>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</si>
  <si>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</si>
  <si>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</si>
  <si>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</si>
  <si>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</si>
  <si>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</si>
  <si>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</si>
  <si>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</si>
  <si>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</si>
  <si>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</si>
  <si>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</si>
  <si>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</si>
  <si>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</si>
  <si>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</si>
  <si>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</si>
  <si>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</si>
  <si>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</si>
  <si>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</si>
  <si>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</si>
  <si>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</si>
  <si>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</si>
  <si>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</si>
  <si>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</si>
  <si>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</si>
  <si>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</si>
  <si>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</si>
  <si>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</si>
  <si>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</si>
  <si>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</si>
  <si>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</si>
  <si>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</si>
  <si>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</si>
  <si>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</si>
  <si>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</si>
  <si>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</si>
  <si>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</si>
  <si>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</si>
  <si>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</si>
  <si>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</si>
  <si>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</si>
  <si>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</si>
  <si>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</si>
  <si>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</si>
  <si>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</si>
  <si>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</si>
  <si>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</si>
  <si>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</si>
  <si>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</si>
  <si>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</si>
  <si>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</si>
  <si>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</si>
  <si>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</si>
  <si>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</si>
  <si>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</si>
  <si>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</si>
  <si>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</si>
  <si>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</si>
  <si>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</si>
  <si>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</si>
  <si>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</si>
  <si>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</si>
  <si>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</si>
  <si>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</si>
  <si>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</si>
  <si>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</si>
  <si>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</si>
  <si>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</si>
  <si>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</si>
  <si>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</si>
  <si>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</si>
  <si>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</si>
  <si>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</si>
  <si>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</si>
  <si>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</si>
  <si>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</si>
  <si>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</si>
  <si>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</si>
  <si>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</si>
  <si>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</si>
  <si>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</si>
  <si>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</si>
  <si>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</si>
  <si>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</si>
  <si>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</si>
  <si>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</si>
  <si>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</si>
  <si>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</si>
  <si>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</si>
  <si>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</si>
  <si>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</si>
  <si>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</si>
  <si>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</si>
  <si>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</si>
  <si>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</si>
  <si>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</si>
  <si>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</si>
  <si>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</si>
  <si>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</si>
  <si>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</si>
  <si>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</si>
  <si>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</si>
  <si>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</si>
  <si>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</si>
  <si>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</si>
  <si>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</si>
  <si>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</si>
  <si>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</si>
  <si>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</si>
  <si>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</si>
  <si>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</si>
  <si>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</si>
  <si>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</si>
  <si>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</si>
  <si>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</si>
  <si>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</si>
  <si>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</si>
  <si>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</si>
  <si>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</si>
  <si>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</si>
  <si>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</si>
  <si>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</si>
  <si>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</si>
  <si>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</si>
  <si>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</si>
  <si>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</si>
  <si>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</si>
  <si>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</si>
  <si>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</si>
  <si>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</si>
  <si>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</si>
  <si>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</si>
  <si>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</si>
  <si>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</si>
  <si>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</si>
  <si>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</si>
  <si>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</si>
  <si>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</si>
  <si>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</si>
  <si>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</si>
  <si>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</si>
  <si>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</si>
  <si>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</si>
  <si>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</si>
  <si>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</si>
  <si>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</si>
  <si>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</si>
  <si>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</si>
  <si>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</si>
  <si>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</si>
  <si>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</si>
  <si>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</si>
  <si>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</si>
  <si>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</si>
  <si>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</si>
  <si>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</si>
  <si>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</si>
  <si>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</si>
  <si>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</si>
  <si>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</si>
  <si>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</si>
  <si>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</si>
  <si>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</si>
  <si>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</si>
  <si>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</si>
  <si>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</si>
  <si>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</si>
  <si>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</si>
  <si>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</si>
  <si>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</si>
  <si>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</si>
  <si>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</si>
  <si>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</si>
  <si>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</si>
  <si>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</si>
  <si>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</si>
  <si>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</si>
  <si>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</si>
  <si>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</si>
  <si>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</si>
  <si>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</si>
  <si>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</si>
  <si>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</si>
  <si>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</si>
  <si>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</si>
  <si>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</si>
  <si>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</si>
  <si>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</si>
  <si>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</si>
  <si>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</si>
  <si>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</si>
  <si>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</si>
  <si>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</si>
  <si>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</si>
  <si>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</si>
  <si>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</si>
  <si>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</si>
  <si>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</si>
  <si>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</si>
  <si>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</si>
  <si>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</si>
  <si>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</si>
  <si>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</si>
  <si>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</si>
  <si>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</si>
  <si>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</si>
  <si>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</si>
  <si>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</si>
  <si>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</si>
  <si>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</si>
  <si>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</si>
  <si>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</si>
  <si>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</si>
  <si>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</si>
  <si>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</si>
  <si>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</si>
  <si>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</si>
  <si>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</si>
  <si>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</si>
  <si>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</si>
  <si>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</si>
  <si>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</si>
  <si>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</si>
  <si>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</si>
  <si>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</si>
  <si>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</si>
  <si>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</si>
  <si>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</si>
  <si>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</si>
  <si>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</si>
  <si>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</si>
  <si>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</si>
  <si>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</si>
  <si>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</si>
  <si>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</si>
  <si>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</si>
  <si>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</si>
  <si>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</si>
  <si>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</si>
  <si>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</si>
  <si>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</si>
  <si>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</si>
  <si>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</si>
  <si>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</si>
  <si>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</si>
  <si>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</si>
  <si>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</si>
  <si>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</si>
  <si>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</si>
  <si>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</si>
  <si>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</si>
  <si>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</si>
  <si>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</si>
  <si>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</si>
  <si>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</si>
  <si>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</si>
  <si>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</si>
  <si>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</si>
  <si>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</si>
  <si>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</si>
  <si>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</si>
  <si>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</si>
  <si>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</si>
  <si>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</si>
  <si>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</si>
  <si>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</si>
  <si>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</si>
  <si>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</si>
  <si>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</si>
  <si>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</si>
  <si>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</si>
  <si>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</si>
  <si>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</si>
  <si>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</si>
  <si>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</si>
  <si>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</si>
  <si>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</si>
  <si>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</si>
  <si>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</si>
  <si>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</si>
  <si>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</si>
  <si>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</si>
  <si>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</si>
  <si>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</si>
  <si>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</si>
  <si>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</si>
  <si>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</si>
  <si>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</si>
  <si>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</si>
  <si>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</si>
  <si>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</si>
  <si>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</si>
  <si>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</si>
  <si>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</si>
  <si>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</si>
  <si>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</si>
  <si>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</si>
  <si>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</si>
  <si>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</si>
  <si>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</si>
  <si>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</si>
  <si>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</si>
  <si>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</si>
  <si>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</si>
  <si>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</si>
  <si>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</si>
  <si>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</si>
  <si>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</si>
  <si>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</si>
  <si>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</si>
  <si>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</si>
  <si>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</si>
  <si>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</si>
  <si>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</si>
  <si>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</si>
  <si>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</si>
  <si>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</si>
  <si>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</si>
  <si>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</si>
  <si>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</si>
  <si>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</si>
  <si>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</si>
  <si>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</si>
  <si>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</si>
  <si>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</si>
  <si>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</si>
  <si>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</si>
  <si>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</si>
  <si>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</si>
  <si>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</si>
  <si>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</si>
  <si>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</si>
  <si>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</si>
  <si>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</si>
  <si>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</si>
  <si>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</si>
  <si>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</si>
  <si>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</si>
  <si>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</si>
  <si>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</si>
  <si>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</si>
  <si>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</si>
  <si>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</si>
  <si>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</si>
  <si>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</si>
  <si>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</si>
  <si>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</si>
  <si>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</si>
  <si>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</si>
  <si>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</si>
  <si>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</si>
  <si>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</si>
  <si>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</si>
  <si>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</si>
  <si>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</si>
  <si>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</si>
  <si>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</si>
  <si>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</si>
  <si>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</si>
  <si>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</si>
  <si>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</si>
  <si>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</si>
  <si>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</si>
  <si>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</si>
  <si>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</si>
  <si>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</si>
  <si>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</si>
  <si>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</si>
  <si>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</si>
  <si>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</si>
  <si>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</si>
  <si>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</si>
  <si>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</si>
  <si>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</si>
  <si>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</si>
  <si>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</si>
  <si>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</si>
  <si>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</si>
  <si>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</si>
  <si>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</si>
  <si>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</si>
  <si>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</si>
  <si>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</si>
  <si>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</si>
  <si>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</si>
  <si>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</si>
  <si>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</si>
  <si>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</si>
  <si>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</si>
  <si>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</si>
  <si>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</si>
  <si>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</si>
  <si>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</si>
  <si>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</si>
  <si>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</si>
  <si>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</si>
  <si>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</si>
  <si>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</si>
  <si>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</si>
  <si>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</si>
  <si>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</si>
  <si>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</si>
  <si>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</si>
  <si>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</si>
  <si>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</si>
  <si>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</si>
  <si>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</si>
  <si>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</si>
  <si>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</si>
  <si>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</si>
  <si>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</si>
  <si>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</si>
  <si>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</si>
  <si>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</si>
  <si>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</si>
  <si>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</si>
  <si>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</si>
  <si>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</si>
  <si>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</si>
  <si>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</si>
  <si>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</si>
  <si>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</si>
  <si>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</si>
  <si>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</si>
  <si>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</si>
  <si>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</si>
  <si>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</si>
  <si>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</si>
  <si>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</si>
  <si>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</si>
  <si>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</si>
  <si>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</si>
  <si>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</si>
  <si>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</si>
  <si>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</si>
  <si>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</si>
  <si>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</si>
  <si>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</si>
  <si>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</si>
  <si>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</si>
  <si>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</si>
  <si>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</si>
  <si>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</si>
  <si>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</si>
  <si>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</si>
  <si>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</si>
  <si>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</si>
  <si>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</si>
  <si>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</si>
  <si>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</si>
  <si>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</si>
  <si>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</si>
  <si>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</si>
  <si>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</si>
  <si>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</si>
  <si>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</si>
  <si>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</si>
  <si>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</si>
  <si>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</si>
  <si>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</si>
  <si>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</si>
  <si>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</si>
  <si>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</si>
  <si>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</si>
  <si>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</si>
  <si>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</si>
  <si>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</si>
  <si>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</si>
  <si>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</si>
  <si>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</si>
  <si>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</si>
  <si>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</si>
  <si>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</si>
  <si>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</si>
  <si>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</si>
  <si>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</si>
  <si>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</si>
  <si>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</si>
  <si>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</si>
  <si>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</si>
  <si>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</si>
  <si>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</si>
  <si>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</si>
  <si>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</si>
  <si>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</si>
  <si>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</si>
  <si>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</si>
  <si>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</si>
  <si>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</si>
  <si>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</si>
  <si>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</si>
  <si>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</si>
  <si>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</si>
  <si>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</si>
  <si>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</si>
  <si>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</si>
  <si>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</si>
  <si>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</si>
  <si>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</si>
  <si>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</si>
  <si>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</si>
  <si>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</si>
  <si>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</si>
  <si>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</si>
  <si>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</si>
  <si>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</si>
  <si>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</si>
  <si>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</si>
  <si>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</si>
  <si>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</si>
  <si>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</si>
  <si>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</si>
  <si>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</si>
  <si>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</si>
  <si>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</si>
  <si>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</si>
  <si>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</si>
  <si>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</si>
  <si>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</si>
  <si>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</si>
  <si>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</si>
  <si>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</si>
  <si>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</si>
  <si>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</si>
  <si>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</si>
  <si>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</si>
  <si>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</si>
  <si>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</si>
  <si>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</si>
  <si>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</si>
  <si>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</si>
  <si>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</si>
  <si>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</si>
  <si>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</si>
  <si>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</si>
  <si>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</si>
  <si>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</si>
  <si>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</si>
  <si>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</si>
  <si>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</si>
  <si>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</si>
  <si>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</si>
  <si>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</si>
  <si>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</si>
  <si>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</si>
  <si>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</si>
  <si>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</si>
  <si>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</si>
  <si>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</si>
  <si>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</si>
  <si>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</si>
  <si>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</si>
  <si>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</si>
  <si>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</si>
  <si>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</si>
  <si>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</si>
  <si>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</si>
  <si>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</si>
  <si>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</si>
  <si>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</si>
  <si>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</si>
  <si>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</si>
  <si>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</si>
  <si>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</si>
  <si>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</si>
  <si>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</si>
  <si>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</si>
  <si>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</si>
  <si>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</si>
  <si>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</si>
  <si>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</si>
  <si>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</si>
  <si>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</si>
  <si>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</si>
  <si>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</si>
  <si>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</si>
  <si>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</si>
  <si>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</si>
  <si>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</si>
  <si>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</si>
  <si>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</si>
  <si>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</si>
  <si>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</si>
  <si>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</si>
  <si>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</si>
  <si>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</si>
  <si>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</si>
  <si>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</si>
  <si>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</si>
  <si>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</si>
  <si>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</si>
  <si>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</si>
  <si>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</si>
  <si>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</si>
  <si>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</si>
  <si>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</si>
  <si>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</si>
  <si>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</si>
  <si>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</si>
  <si>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</si>
  <si>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</si>
  <si>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</si>
  <si>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</si>
  <si>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</si>
  <si>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</si>
  <si>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</si>
  <si>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</si>
  <si>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</si>
  <si>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</si>
  <si>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</si>
  <si>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</si>
  <si>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</si>
  <si>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</si>
  <si>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</si>
  <si>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</si>
  <si>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</si>
  <si>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</si>
  <si>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</si>
  <si>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</si>
  <si>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</si>
  <si>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</si>
  <si>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</si>
  <si>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</si>
  <si>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</si>
  <si>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</si>
  <si>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</si>
  <si>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</si>
  <si>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</si>
  <si>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</si>
  <si>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</si>
  <si>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</si>
  <si>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</si>
  <si>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</si>
  <si>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</si>
  <si>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</si>
  <si>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</si>
  <si>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</si>
  <si>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</si>
  <si>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</si>
  <si>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</si>
  <si>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</si>
  <si>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</si>
  <si>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</si>
  <si>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</si>
  <si>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</si>
  <si>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</si>
  <si>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</si>
  <si>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</si>
  <si>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</si>
  <si>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</si>
  <si>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</si>
  <si>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</si>
  <si>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</si>
  <si>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</si>
  <si>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</si>
  <si>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</si>
  <si>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</si>
  <si>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</si>
  <si>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</si>
  <si>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</si>
  <si>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</si>
  <si>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</si>
  <si>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</si>
  <si>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</si>
  <si>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</si>
  <si>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</si>
  <si>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</si>
  <si>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</si>
  <si>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</si>
  <si>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</si>
  <si>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</si>
  <si>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</si>
  <si>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</si>
  <si>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</si>
  <si>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</si>
  <si>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</si>
  <si>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</si>
  <si>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</si>
  <si>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</si>
  <si>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</si>
  <si>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</si>
  <si>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</si>
  <si>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</si>
  <si>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</si>
  <si>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</si>
  <si>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</si>
  <si>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</si>
  <si>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</si>
  <si>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</si>
  <si>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</si>
  <si>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</si>
  <si>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</si>
  <si>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</si>
  <si>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</si>
  <si>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</si>
  <si>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</si>
  <si>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</si>
  <si>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</si>
  <si>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</si>
  <si>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</si>
  <si>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</si>
  <si>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</si>
  <si>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</si>
  <si>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</si>
  <si>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</si>
  <si>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</si>
  <si>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</si>
  <si>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</si>
  <si>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</si>
  <si>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</si>
  <si>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</si>
  <si>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</si>
  <si>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</si>
  <si>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</si>
  <si>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</si>
  <si>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</si>
  <si>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</si>
  <si>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</si>
  <si>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</si>
  <si>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</si>
  <si>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</si>
  <si>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</si>
  <si>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</si>
  <si>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</si>
  <si>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</si>
  <si>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</si>
  <si>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</si>
  <si>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</si>
  <si>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</si>
  <si>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</si>
  <si>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</si>
  <si>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</si>
  <si>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</si>
  <si>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</si>
  <si>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</si>
  <si>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</si>
  <si>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</si>
  <si>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</si>
  <si>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</si>
  <si>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</si>
  <si>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</si>
  <si>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</si>
  <si>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</si>
  <si>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</si>
  <si>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</si>
  <si>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</si>
  <si>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</si>
  <si>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</si>
  <si>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</si>
  <si>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</si>
  <si>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</si>
  <si>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</si>
  <si>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</si>
  <si>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</si>
  <si>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</si>
  <si>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</si>
  <si>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</si>
  <si>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</si>
  <si>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</si>
  <si>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</si>
  <si>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</si>
  <si>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</si>
  <si>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</si>
  <si>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</si>
  <si>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</si>
  <si>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</si>
  <si>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</si>
  <si>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</si>
  <si>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</si>
  <si>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</si>
  <si>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</si>
  <si>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</si>
  <si>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</si>
  <si>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</si>
  <si>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</si>
  <si>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</si>
  <si>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</si>
  <si>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</si>
  <si>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</si>
  <si>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</si>
  <si>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</si>
  <si>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</si>
  <si>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</si>
  <si>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</si>
  <si>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</si>
  <si>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</si>
  <si>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</si>
  <si>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</si>
  <si>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</si>
  <si>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</si>
  <si>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</si>
  <si>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</si>
  <si>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</si>
  <si>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</si>
  <si>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</si>
  <si>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</si>
  <si>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</si>
  <si>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</si>
  <si>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</si>
  <si>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</si>
  <si>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</si>
  <si>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</si>
  <si>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</si>
  <si>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</si>
  <si>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</si>
  <si>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</si>
  <si>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</si>
  <si>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</si>
  <si>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</si>
  <si>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</si>
  <si>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</si>
  <si>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</si>
  <si>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</si>
  <si>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</si>
  <si>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</si>
  <si>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</si>
  <si>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</si>
  <si>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</si>
  <si>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</si>
  <si>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</si>
  <si>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</si>
  <si>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</si>
  <si>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</si>
  <si>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</si>
  <si>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</si>
  <si>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</si>
  <si>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</si>
  <si>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</si>
  <si>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</si>
  <si>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</si>
  <si>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</si>
  <si>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</si>
  <si>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</si>
  <si>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</si>
  <si>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</si>
  <si>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</si>
  <si>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</si>
  <si>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</si>
  <si>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</si>
  <si>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</si>
  <si>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</si>
  <si>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</si>
  <si>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</si>
  <si>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</si>
  <si>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</si>
  <si>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</si>
  <si>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</si>
  <si>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</si>
  <si>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</si>
  <si>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</si>
  <si>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</si>
  <si>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</si>
  <si>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</si>
  <si>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</si>
  <si>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</si>
  <si>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</si>
  <si>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</si>
  <si>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</si>
  <si>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</si>
  <si>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</si>
  <si>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</si>
  <si>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</si>
  <si>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</si>
  <si>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</si>
  <si>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</si>
  <si>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</si>
  <si>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</si>
  <si>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</si>
  <si>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</si>
  <si>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</si>
  <si>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</si>
  <si>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</si>
  <si>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</si>
  <si>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</si>
  <si>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</si>
  <si>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</si>
  <si>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</si>
  <si>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</si>
  <si>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</si>
  <si>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</si>
  <si>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</si>
  <si>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</si>
  <si>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</si>
  <si>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</si>
  <si>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</si>
  <si>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</si>
  <si>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</si>
  <si>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</si>
  <si>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</si>
  <si>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</si>
  <si>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</si>
  <si>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</si>
  <si>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</si>
  <si>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</si>
  <si>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</si>
  <si>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</si>
  <si>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</si>
  <si>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</si>
  <si>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</si>
  <si>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</si>
  <si>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</si>
  <si>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</si>
  <si>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</si>
  <si>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</si>
  <si>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</si>
  <si>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</si>
  <si>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</si>
  <si>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</si>
  <si>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</si>
  <si>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</si>
  <si>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</si>
  <si>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</si>
  <si>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</si>
  <si>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</si>
  <si>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</si>
  <si>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</si>
  <si>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</si>
  <si>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</si>
  <si>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</si>
  <si>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</si>
  <si>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</si>
  <si>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</si>
  <si>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</si>
  <si>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</si>
  <si>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</si>
  <si>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</si>
  <si>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</si>
  <si>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</si>
  <si>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</si>
  <si>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</si>
  <si>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</si>
  <si>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</si>
  <si>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</si>
  <si>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</si>
  <si>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</si>
  <si>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</si>
  <si>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</si>
  <si>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</si>
  <si>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</si>
  <si>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</si>
  <si>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</si>
  <si>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</si>
  <si>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</si>
  <si>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</si>
  <si>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</si>
  <si>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</si>
  <si>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</si>
  <si>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</si>
  <si>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</si>
  <si>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</si>
  <si>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</si>
  <si>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</si>
  <si>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</si>
  <si>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</si>
  <si>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</si>
  <si>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</si>
  <si>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</si>
  <si>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</si>
  <si>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</si>
  <si>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</si>
  <si>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</si>
  <si>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</si>
  <si>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</si>
  <si>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</si>
  <si>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</si>
  <si>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</si>
  <si>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</si>
  <si>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</si>
  <si>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</si>
  <si>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</si>
  <si>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</si>
  <si>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</si>
  <si>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</si>
  <si>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</si>
  <si>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</si>
  <si>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</si>
  <si>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</si>
  <si>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</si>
  <si>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</si>
  <si>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</si>
  <si>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</si>
  <si>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</si>
  <si>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</si>
  <si>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</si>
  <si>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</si>
  <si>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</si>
  <si>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</si>
  <si>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</si>
  <si>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</si>
  <si>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</si>
  <si>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</si>
  <si>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</si>
  <si>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</si>
  <si>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</si>
  <si>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</si>
  <si>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</si>
  <si>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</si>
  <si>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</si>
  <si>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</si>
  <si>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</si>
  <si>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</si>
  <si>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</si>
  <si>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</si>
  <si>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</si>
  <si>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</si>
  <si>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</si>
  <si>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</si>
  <si>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</si>
  <si>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</si>
  <si>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</si>
  <si>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</si>
  <si>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</si>
  <si>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</si>
  <si>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</si>
  <si>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</si>
  <si>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</si>
  <si>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</si>
  <si>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</si>
  <si>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</si>
  <si>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</si>
  <si>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</si>
  <si>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</si>
  <si>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</si>
  <si>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</si>
  <si>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</si>
  <si>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</si>
  <si>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</si>
  <si>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</si>
  <si>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</si>
  <si>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</si>
  <si>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</si>
  <si>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</si>
  <si>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</si>
  <si>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</si>
  <si>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</si>
  <si>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</si>
  <si>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</si>
  <si>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</si>
  <si>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</si>
  <si>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</si>
  <si>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</si>
  <si>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</si>
  <si>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</si>
  <si>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</si>
  <si>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</si>
  <si>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</si>
  <si>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</si>
  <si>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</si>
  <si>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</si>
  <si>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</si>
  <si>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</si>
  <si>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</si>
  <si>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</si>
  <si>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</si>
  <si>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</si>
  <si>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</si>
  <si>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</si>
  <si>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</si>
  <si>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</si>
  <si>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</si>
  <si>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</si>
  <si>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</si>
  <si>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</si>
  <si>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</si>
  <si>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</si>
  <si>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</si>
  <si>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</si>
  <si>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</si>
  <si>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</si>
  <si>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</si>
  <si>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</si>
  <si>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</si>
  <si>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</si>
  <si>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</si>
  <si>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</si>
  <si>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</si>
  <si>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</si>
  <si>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</si>
  <si>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</si>
  <si>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</si>
  <si>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</si>
  <si>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</si>
  <si>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</si>
  <si>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</si>
  <si>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</si>
  <si>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</si>
  <si>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</si>
  <si>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</si>
  <si>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</si>
  <si>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</si>
  <si>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</si>
  <si>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</si>
  <si>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</si>
  <si>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</si>
  <si>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</si>
  <si>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</si>
  <si>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</si>
  <si>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</si>
  <si>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</si>
  <si>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</si>
  <si>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</si>
  <si>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</si>
  <si>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</si>
  <si>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</si>
  <si>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</si>
  <si>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</si>
  <si>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</si>
  <si>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</si>
  <si>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</si>
  <si>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</si>
  <si>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</si>
  <si>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</si>
  <si>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</si>
  <si>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</si>
  <si>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</si>
  <si>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</si>
  <si>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</si>
  <si>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</si>
  <si>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</si>
  <si>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</si>
  <si>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</si>
  <si>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</si>
  <si>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</si>
  <si>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</si>
  <si>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</si>
  <si>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</si>
  <si>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</si>
  <si>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</si>
  <si>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</si>
  <si>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</si>
  <si>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</si>
  <si>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</si>
  <si>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</si>
  <si>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</si>
  <si>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</si>
  <si>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</si>
  <si>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</si>
  <si>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</si>
  <si>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</si>
  <si>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</si>
  <si>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</si>
  <si>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</si>
  <si>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</si>
  <si>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</si>
  <si>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</si>
  <si>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</si>
  <si>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</si>
  <si>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</si>
  <si>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</si>
  <si>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</si>
  <si>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</si>
  <si>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</si>
  <si>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</si>
  <si>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</si>
  <si>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</si>
  <si>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</si>
  <si>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</si>
  <si>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</si>
  <si>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</si>
  <si>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</si>
  <si>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</si>
  <si>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</si>
  <si>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</si>
  <si>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</si>
  <si>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</si>
  <si>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</si>
  <si>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</si>
  <si>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</si>
  <si>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</si>
  <si>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</si>
  <si>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</si>
  <si>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</si>
  <si>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</si>
  <si>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</si>
  <si>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</si>
  <si>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</si>
  <si>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</si>
  <si>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</si>
  <si>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</si>
  <si>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</si>
  <si>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</si>
  <si>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</si>
  <si>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</si>
  <si>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</si>
  <si>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</si>
  <si>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</si>
  <si>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</si>
  <si>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</si>
  <si>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</si>
  <si>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</si>
  <si>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</si>
  <si>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</si>
  <si>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</si>
  <si>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</si>
  <si>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</si>
  <si>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</si>
  <si>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</si>
  <si>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</si>
  <si>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</si>
  <si>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</si>
  <si>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</si>
  <si>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</si>
  <si>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</si>
  <si>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</si>
  <si>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</si>
  <si>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</si>
  <si>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</si>
  <si>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</si>
  <si>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</si>
  <si>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</si>
  <si>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</si>
  <si>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</si>
  <si>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</si>
  <si>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</si>
  <si>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</si>
  <si>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</si>
  <si>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</si>
  <si>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</si>
  <si>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</si>
  <si>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</si>
  <si>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</si>
  <si>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</si>
  <si>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</si>
  <si>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</si>
  <si>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</si>
  <si>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</si>
  <si>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</si>
  <si>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</si>
  <si>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</si>
  <si>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</si>
  <si>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</si>
  <si>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</si>
  <si>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</si>
  <si>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</si>
  <si>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</si>
  <si>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</si>
  <si>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</si>
  <si>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</si>
  <si>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</si>
  <si>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</si>
  <si>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</si>
  <si>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</si>
  <si>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</si>
  <si>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</si>
  <si>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</si>
  <si>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</si>
  <si>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</si>
  <si>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</si>
  <si>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</si>
  <si>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</si>
  <si>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</si>
  <si>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</si>
  <si>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</si>
  <si>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</si>
  <si>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</si>
  <si>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</si>
  <si>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</si>
  <si>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</si>
  <si>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</si>
  <si>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</si>
  <si>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</si>
  <si>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</si>
  <si>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</si>
  <si>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</si>
  <si>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</si>
  <si>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</si>
  <si>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</si>
  <si>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</si>
  <si>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</si>
  <si>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</si>
  <si>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</si>
  <si>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</si>
  <si>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</si>
  <si>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</si>
  <si>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</si>
  <si>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</si>
  <si>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</si>
  <si>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</si>
  <si>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</si>
  <si>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</si>
  <si>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</si>
  <si>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</si>
  <si>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</si>
  <si>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</si>
  <si>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</si>
  <si>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</si>
  <si>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</si>
  <si>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</si>
  <si>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</si>
  <si>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</si>
  <si>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</si>
  <si>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</si>
  <si>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</si>
  <si>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</si>
  <si>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</si>
  <si>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</si>
  <si>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</si>
  <si>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</si>
  <si>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</si>
  <si>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</si>
  <si>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</si>
  <si>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</si>
  <si>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</si>
  <si>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</si>
  <si>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</si>
  <si>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</si>
  <si>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</si>
  <si>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</si>
  <si>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</si>
  <si>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</si>
  <si>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</si>
  <si>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</si>
  <si>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</si>
  <si>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</si>
  <si>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</si>
  <si>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</si>
  <si>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</si>
  <si>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</si>
  <si>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</si>
  <si>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</si>
  <si>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</si>
  <si>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</si>
  <si>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</si>
  <si>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</si>
  <si>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</si>
  <si>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</si>
  <si>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</si>
  <si>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</si>
  <si>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</si>
  <si>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</si>
  <si>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</si>
  <si>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</si>
  <si>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</si>
  <si>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</si>
  <si>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</si>
  <si>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</si>
  <si>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</si>
  <si>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</si>
  <si>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</si>
  <si>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</si>
  <si>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</si>
  <si>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</si>
  <si>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</si>
  <si>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</si>
  <si>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</si>
  <si>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</si>
  <si>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</si>
  <si>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</si>
  <si>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</si>
  <si>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</si>
  <si>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</si>
  <si>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</si>
  <si>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</si>
  <si>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</si>
  <si>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</si>
  <si>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</si>
  <si>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</si>
  <si>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</si>
  <si>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</si>
  <si>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</si>
  <si>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</si>
  <si>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</si>
  <si>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</si>
  <si>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</si>
  <si>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</si>
  <si>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</si>
  <si>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</si>
  <si>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</si>
  <si>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</si>
  <si>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</si>
  <si>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</si>
  <si>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</si>
  <si>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</si>
  <si>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</si>
  <si>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</si>
  <si>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</si>
  <si>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</si>
  <si>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</si>
  <si>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</si>
  <si>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</si>
  <si>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</si>
  <si>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</si>
  <si>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</si>
  <si>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</si>
  <si>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</si>
  <si>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</si>
  <si>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</si>
  <si>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</si>
  <si>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</si>
  <si>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</si>
  <si>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</si>
  <si>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</si>
  <si>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</si>
  <si>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</si>
  <si>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</si>
  <si>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</si>
  <si>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</si>
  <si>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</si>
  <si>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</si>
  <si>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</si>
  <si>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</si>
  <si>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</si>
  <si>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</si>
  <si>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</si>
  <si>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</si>
  <si>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</si>
  <si>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</si>
  <si>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</si>
  <si>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</si>
  <si>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</si>
  <si>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</si>
  <si>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</si>
  <si>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</si>
  <si>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</si>
  <si>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</si>
  <si>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</si>
  <si>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</si>
  <si>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</si>
  <si>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</si>
  <si>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</si>
  <si>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</si>
  <si>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</si>
  <si>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</si>
  <si>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</si>
  <si>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</si>
  <si>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</si>
  <si>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</si>
  <si>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</si>
  <si>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</si>
  <si>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</si>
  <si>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</si>
  <si>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</si>
  <si>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</si>
  <si>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</si>
  <si>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</si>
  <si>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</si>
  <si>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</si>
  <si>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</si>
  <si>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</si>
  <si>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</si>
  <si>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</si>
  <si>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</si>
  <si>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</si>
  <si>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</si>
  <si>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</si>
  <si>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</si>
  <si>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</si>
  <si>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</si>
  <si>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</si>
  <si>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</si>
  <si>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</si>
  <si>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</si>
  <si>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</si>
  <si>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</si>
  <si>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</si>
  <si>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</si>
  <si>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</si>
  <si>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</si>
  <si>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</si>
  <si>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</si>
  <si>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</si>
  <si>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</si>
  <si>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</si>
  <si>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</si>
  <si>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</si>
  <si>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</si>
  <si>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</si>
  <si>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</si>
  <si>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</si>
  <si>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</si>
  <si>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</si>
  <si>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</si>
  <si>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</si>
  <si>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</si>
  <si>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</si>
  <si>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</si>
  <si>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</si>
  <si>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</si>
  <si>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</si>
  <si>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</si>
  <si>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</si>
  <si>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</si>
  <si>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</si>
  <si>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</si>
  <si>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</si>
  <si>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</si>
  <si>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</si>
  <si>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</si>
  <si>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</si>
  <si>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</si>
  <si>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</si>
  <si>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</si>
  <si>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</si>
  <si>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</si>
  <si>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</si>
  <si>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</si>
  <si>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</si>
  <si>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</si>
  <si>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</si>
  <si>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</si>
  <si>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</si>
  <si>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</si>
  <si>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</si>
  <si>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</si>
  <si>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</si>
  <si>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</si>
  <si>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</si>
  <si>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</si>
  <si>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</si>
  <si>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</si>
  <si>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</si>
  <si>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</si>
  <si>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</si>
  <si>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</si>
  <si>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</si>
  <si>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</si>
  <si>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</si>
  <si>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</si>
  <si>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</si>
  <si>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</si>
  <si>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</si>
  <si>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</si>
  <si>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</si>
  <si>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</si>
  <si>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</si>
  <si>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</si>
  <si>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</si>
  <si>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</si>
  <si>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</si>
  <si>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</si>
  <si>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</si>
  <si>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</si>
  <si>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</si>
  <si>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</si>
  <si>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</si>
  <si>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</si>
  <si>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</si>
  <si>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</si>
  <si>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</si>
  <si>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</si>
  <si>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</si>
  <si>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</si>
  <si>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</si>
  <si>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</si>
  <si>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</si>
  <si>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</si>
  <si>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</si>
  <si>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</si>
  <si>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</si>
  <si>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</si>
  <si>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</si>
  <si>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</si>
  <si>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</si>
  <si>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</si>
  <si>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</si>
  <si>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</si>
  <si>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</si>
  <si>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</si>
  <si>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</si>
  <si>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</si>
  <si>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</si>
  <si>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</si>
  <si>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</si>
  <si>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</si>
  <si>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</si>
  <si>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</si>
  <si>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</si>
  <si>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</si>
  <si>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</si>
  <si>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</si>
  <si>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</si>
  <si>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</si>
  <si>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</si>
  <si>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</si>
  <si>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</si>
  <si>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</si>
  <si>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</si>
  <si>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</si>
  <si>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</si>
  <si>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</si>
  <si>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</si>
  <si>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</si>
  <si>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</si>
  <si>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</si>
  <si>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</si>
  <si>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</si>
  <si>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</si>
  <si>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</si>
  <si>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</si>
  <si>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</si>
  <si>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</si>
  <si>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</si>
  <si>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</si>
  <si>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</si>
  <si>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</si>
  <si>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</si>
  <si>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</si>
  <si>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</si>
  <si>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</si>
  <si>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</si>
  <si>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</si>
  <si>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</si>
  <si>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</si>
  <si>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</si>
  <si>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</si>
  <si>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</si>
  <si>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</si>
  <si>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</si>
  <si>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</si>
  <si>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</si>
  <si>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</si>
  <si>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</si>
  <si>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</si>
  <si>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</si>
  <si>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</si>
  <si>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</si>
  <si>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</si>
  <si>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</si>
  <si>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</si>
  <si>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</si>
  <si>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</si>
  <si>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</si>
  <si>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</si>
  <si>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</si>
  <si>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</si>
  <si>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</si>
  <si>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</si>
  <si>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</si>
  <si>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</si>
  <si>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</si>
  <si>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</si>
  <si>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</si>
  <si>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</si>
  <si>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</si>
  <si>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</si>
  <si>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</si>
  <si>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</si>
  <si>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</si>
  <si>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</si>
  <si>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</si>
  <si>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</si>
  <si>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</si>
  <si>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</si>
  <si>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</si>
  <si>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</si>
  <si>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</si>
  <si>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</si>
  <si>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</si>
  <si>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</si>
  <si>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</si>
  <si>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</si>
  <si>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</si>
  <si>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</si>
  <si>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</si>
  <si>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</si>
  <si>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</si>
  <si>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</si>
  <si>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</si>
  <si>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</si>
  <si>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</si>
  <si>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</si>
  <si>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</si>
  <si>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</si>
  <si>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</si>
  <si>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</si>
  <si>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</si>
  <si>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</si>
  <si>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</si>
  <si>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</si>
  <si>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</si>
  <si>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</si>
  <si>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</si>
  <si>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</si>
  <si>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</si>
  <si>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</si>
  <si>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</si>
  <si>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</si>
  <si>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</si>
  <si>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</si>
  <si>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</si>
  <si>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</si>
  <si>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</si>
  <si>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</si>
  <si>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</si>
  <si>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</si>
  <si>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</si>
  <si>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</si>
  <si>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</si>
  <si>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</si>
  <si>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</si>
  <si>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</si>
  <si>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</si>
  <si>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</si>
  <si>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</si>
  <si>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</si>
  <si>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</si>
  <si>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</si>
  <si>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</si>
  <si>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</si>
  <si>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</si>
  <si>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</si>
  <si>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</si>
  <si>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</si>
  <si>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</si>
  <si>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</si>
  <si>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</si>
  <si>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</si>
  <si>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</si>
  <si>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</si>
  <si>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</si>
  <si>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</si>
  <si>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</si>
  <si>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</si>
  <si>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</si>
  <si>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</si>
  <si>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</si>
  <si>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</si>
  <si>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</si>
  <si>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</si>
  <si>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</si>
  <si>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</si>
  <si>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</si>
  <si>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</si>
  <si>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</si>
  <si>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</si>
  <si>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</si>
  <si>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</si>
  <si>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</si>
  <si>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</si>
  <si>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</si>
  <si>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</si>
  <si>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</si>
  <si>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</si>
  <si>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</si>
  <si>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</si>
  <si>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</si>
  <si>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</si>
  <si>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</si>
  <si>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</si>
  <si>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</si>
  <si>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</si>
  <si>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</si>
  <si>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</si>
  <si>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</si>
  <si>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</si>
  <si>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</si>
  <si>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</si>
  <si>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</si>
  <si>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</si>
  <si>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</si>
  <si>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</si>
  <si>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</si>
  <si>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</si>
  <si>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</si>
  <si>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</si>
  <si>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</si>
  <si>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</si>
  <si>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</si>
  <si>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</si>
  <si>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</si>
  <si>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</si>
  <si>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</si>
  <si>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</si>
  <si>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</si>
  <si>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</si>
  <si>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</si>
  <si>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</si>
  <si>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</si>
  <si>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</si>
  <si>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</si>
  <si>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</si>
  <si>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</si>
  <si>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</si>
  <si>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</si>
  <si>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</si>
  <si>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</si>
  <si>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</si>
  <si>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</si>
  <si>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</si>
  <si>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</si>
  <si>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</si>
  <si>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</si>
  <si>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</si>
  <si>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</si>
  <si>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</si>
  <si>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</si>
  <si>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</si>
  <si>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</si>
  <si>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</si>
  <si>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</si>
  <si>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</si>
  <si>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</si>
  <si>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</si>
  <si>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</si>
  <si>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</si>
  <si>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</si>
  <si>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</si>
  <si>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</si>
  <si>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</si>
  <si>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</si>
  <si>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</si>
  <si>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</si>
  <si>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</si>
  <si>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</si>
  <si>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</si>
  <si>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</si>
  <si>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</si>
  <si>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</si>
  <si>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</si>
  <si>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</si>
  <si>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</si>
  <si>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</si>
  <si>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</si>
  <si>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</si>
  <si>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</si>
  <si>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</si>
  <si>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</si>
  <si>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</si>
  <si>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</si>
  <si>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</si>
  <si>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</si>
  <si>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</si>
  <si>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</si>
  <si>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</si>
  <si>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</si>
  <si>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</si>
  <si>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</si>
  <si>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</si>
  <si>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</si>
  <si>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</si>
  <si>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</si>
  <si>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</si>
  <si>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</si>
  <si>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</si>
  <si>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</si>
  <si>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</si>
  <si>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</si>
  <si>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</si>
  <si>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</si>
  <si>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</si>
  <si>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</si>
  <si>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</si>
  <si>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</si>
  <si>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</si>
  <si>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</si>
  <si>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</si>
  <si>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</si>
  <si>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</si>
  <si>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</si>
  <si>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</si>
  <si>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</si>
  <si>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</si>
  <si>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</si>
  <si>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</si>
  <si>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</si>
  <si>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</si>
  <si>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</si>
  <si>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</si>
  <si>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</si>
  <si>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</si>
  <si>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</si>
  <si>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</si>
  <si>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</si>
  <si>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</si>
  <si>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</si>
  <si>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</si>
  <si>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</si>
  <si>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</si>
  <si>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</si>
  <si>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</si>
  <si>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</si>
  <si>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</si>
  <si>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</si>
  <si>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</si>
  <si>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</si>
  <si>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</si>
  <si>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</si>
  <si>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</si>
  <si>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</si>
  <si>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</si>
  <si>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</si>
  <si>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</si>
  <si>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</si>
  <si>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</si>
  <si>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</si>
  <si>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</si>
  <si>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</si>
  <si>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</si>
  <si>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</si>
  <si>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</si>
  <si>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</si>
  <si>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</si>
  <si>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</si>
  <si>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</si>
  <si>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</si>
  <si>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</si>
  <si>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</si>
  <si>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</si>
  <si>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</si>
  <si>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</si>
  <si>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</si>
  <si>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</si>
  <si>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</si>
  <si>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</si>
  <si>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</si>
  <si>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</si>
  <si>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</si>
  <si>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</si>
  <si>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</si>
  <si>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</si>
  <si>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</si>
  <si>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</si>
  <si>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</si>
  <si>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</si>
  <si>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</si>
  <si>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</si>
  <si>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</si>
  <si>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</si>
  <si>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</si>
  <si>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</si>
  <si>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</si>
  <si>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</si>
  <si>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</si>
  <si>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</si>
  <si>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</si>
  <si>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</si>
  <si>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</si>
  <si>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</si>
  <si>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</si>
  <si>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</si>
  <si>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</si>
  <si>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</si>
  <si>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</si>
  <si>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</si>
  <si>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</si>
  <si>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</si>
  <si>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</si>
  <si>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</si>
  <si>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</si>
  <si>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</si>
  <si>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</si>
  <si>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</si>
  <si>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</si>
  <si>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</si>
  <si>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</si>
  <si>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</si>
  <si>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</si>
  <si>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</si>
  <si>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</si>
  <si>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</si>
  <si>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</si>
  <si>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</si>
  <si>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</si>
  <si>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</si>
  <si>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</si>
  <si>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</si>
  <si>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</si>
  <si>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</si>
  <si>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</si>
  <si>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</si>
  <si>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</si>
  <si>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</si>
  <si>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</si>
  <si>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</si>
  <si>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</si>
  <si>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</si>
  <si>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</si>
  <si>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</si>
  <si>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</si>
  <si>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</si>
  <si>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</si>
  <si>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</si>
  <si>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</si>
  <si>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</si>
  <si>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</si>
  <si>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</si>
  <si>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</si>
  <si>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</si>
  <si>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</si>
  <si>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</si>
  <si>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</si>
  <si>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</si>
  <si>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</si>
  <si>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</si>
  <si>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</si>
  <si>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</si>
  <si>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</si>
  <si>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</si>
  <si>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</si>
  <si>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</si>
  <si>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</si>
  <si>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</si>
  <si>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</si>
  <si>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</si>
  <si>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</si>
  <si>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</si>
  <si>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</si>
  <si>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</si>
  <si>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</si>
  <si>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</si>
  <si>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</si>
  <si>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</si>
  <si>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</si>
  <si>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</si>
  <si>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</si>
  <si>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</si>
  <si>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</si>
  <si>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</si>
  <si>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</si>
  <si>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</si>
  <si>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</si>
  <si>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</si>
  <si>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</si>
  <si>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</si>
  <si>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</si>
  <si>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</si>
  <si>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</si>
  <si>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</si>
  <si>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</si>
  <si>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</si>
  <si>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</si>
  <si>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</si>
  <si>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</si>
  <si>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</si>
  <si>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</si>
  <si>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</si>
  <si>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</si>
  <si>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</si>
  <si>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</si>
  <si>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</si>
  <si>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</si>
  <si>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</si>
  <si>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</si>
  <si>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</si>
  <si>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</si>
  <si>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</si>
  <si>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</si>
  <si>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</si>
  <si>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</si>
  <si>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</si>
  <si>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</si>
  <si>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</si>
  <si>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</si>
  <si>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</si>
  <si>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</si>
  <si>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</si>
  <si>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</si>
  <si>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</si>
  <si>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</si>
  <si>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</si>
  <si>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</si>
  <si>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</si>
  <si>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</si>
  <si>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</si>
  <si>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</si>
  <si>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</si>
  <si>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</si>
  <si>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</si>
  <si>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</si>
  <si>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</si>
  <si>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</si>
  <si>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</si>
  <si>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</si>
  <si>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</si>
  <si>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</si>
  <si>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</si>
  <si>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</si>
  <si>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</si>
  <si>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</si>
  <si>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</si>
  <si>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</si>
  <si>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</si>
  <si>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</si>
  <si>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</si>
  <si>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</si>
  <si>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</si>
  <si>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</si>
  <si>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</si>
  <si>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</si>
  <si>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</si>
  <si>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</si>
  <si>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</si>
  <si>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</si>
  <si>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</si>
  <si>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</si>
  <si>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</si>
  <si>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</si>
  <si>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</si>
  <si>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</si>
  <si>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</si>
  <si>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</si>
  <si>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</si>
  <si>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</si>
  <si>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</si>
  <si>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</si>
  <si>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</si>
  <si>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</si>
  <si>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</si>
  <si>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</si>
  <si>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</si>
  <si>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</si>
  <si>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</si>
  <si>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</si>
  <si>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</si>
  <si>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</si>
  <si>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</si>
  <si>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</si>
  <si>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</si>
  <si>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</si>
  <si>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</si>
  <si>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</si>
  <si>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</si>
  <si>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</si>
  <si>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</si>
  <si>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</si>
  <si>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</si>
  <si>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</si>
  <si>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</si>
  <si>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</si>
  <si>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</si>
  <si>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</si>
  <si>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</si>
  <si>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</si>
  <si>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</si>
  <si>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</si>
  <si>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</si>
  <si>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</si>
  <si>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</si>
  <si>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</si>
  <si>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</si>
  <si>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</si>
  <si>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</si>
  <si>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</si>
  <si>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</si>
  <si>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</si>
  <si>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</si>
  <si>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</si>
  <si>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</si>
  <si>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</si>
  <si>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</si>
  <si>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</si>
  <si>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</si>
  <si>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</si>
  <si>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</si>
  <si>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</si>
  <si>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</si>
  <si>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</si>
  <si>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</si>
  <si>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</si>
  <si>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</si>
  <si>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</si>
  <si>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</si>
  <si>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</si>
  <si>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</si>
  <si>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</si>
  <si>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</si>
  <si>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</si>
  <si>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</si>
  <si>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</si>
  <si>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</si>
  <si>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</si>
  <si>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</si>
  <si>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</si>
  <si>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</si>
  <si>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</si>
  <si>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</si>
  <si>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</si>
  <si>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</si>
  <si>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</si>
  <si>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</si>
  <si>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</si>
  <si>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</si>
  <si>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</si>
  <si>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</si>
  <si>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</si>
  <si>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</si>
  <si>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</si>
  <si>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</si>
  <si>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</si>
  <si>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</si>
  <si>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</si>
  <si>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</si>
  <si>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</si>
  <si>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</si>
  <si>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</si>
  <si>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</si>
  <si>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</si>
  <si>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</si>
  <si>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</si>
  <si>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</si>
  <si>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</si>
  <si>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</si>
  <si>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</si>
  <si>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</si>
  <si>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</si>
  <si>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</si>
  <si>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</si>
  <si>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</si>
  <si>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</si>
  <si>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</si>
  <si>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</si>
  <si>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</si>
  <si>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</si>
  <si>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</si>
  <si>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</si>
  <si>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</si>
  <si>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</si>
  <si>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</si>
  <si>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</si>
  <si>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</si>
  <si>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</si>
  <si>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</si>
  <si>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</si>
  <si>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</si>
  <si>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</si>
  <si>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</si>
  <si>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</si>
  <si>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</si>
  <si>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</si>
  <si>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</si>
  <si>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</si>
  <si>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</si>
  <si>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</si>
  <si>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</si>
  <si>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</si>
  <si>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</si>
  <si>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</si>
  <si>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</si>
  <si>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</si>
  <si>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</si>
  <si>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</si>
  <si>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</si>
  <si>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</si>
  <si>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</si>
  <si>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</si>
  <si>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</si>
  <si>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</si>
  <si>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</si>
  <si>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</si>
  <si>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</si>
  <si>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</si>
  <si>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</si>
  <si>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</si>
  <si>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</si>
  <si>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</si>
  <si>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</si>
  <si>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</si>
  <si>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</si>
  <si>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</si>
  <si>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</si>
  <si>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</si>
  <si>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</si>
  <si>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</si>
  <si>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</si>
  <si>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</si>
  <si>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</si>
  <si>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</si>
  <si>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</si>
  <si>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</si>
  <si>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</si>
  <si>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</si>
  <si>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</si>
  <si>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</si>
  <si>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</si>
  <si>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</si>
  <si>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</si>
  <si>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</si>
  <si>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</si>
  <si>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</si>
  <si>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</si>
  <si>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</si>
  <si>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</si>
  <si>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</si>
  <si>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</si>
  <si>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</si>
  <si>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</si>
  <si>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</si>
  <si>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</si>
  <si>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</si>
  <si>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</si>
  <si>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</si>
  <si>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</si>
  <si>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</si>
  <si>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</si>
  <si>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</si>
  <si>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</si>
  <si>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</si>
  <si>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</si>
  <si>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</si>
  <si>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</si>
  <si>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</si>
  <si>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</si>
  <si>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</si>
  <si>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</si>
  <si>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</si>
  <si>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</si>
  <si>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</si>
  <si>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</si>
  <si>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</si>
  <si>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</si>
  <si>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</si>
  <si>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</si>
  <si>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</si>
  <si>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</si>
  <si>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</si>
  <si>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</si>
  <si>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</si>
  <si>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</si>
  <si>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</si>
  <si>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</si>
  <si>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</si>
  <si>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</si>
  <si>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</si>
  <si>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</si>
  <si>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</si>
  <si>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</si>
  <si>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</si>
  <si>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</si>
  <si>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</si>
  <si>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</si>
  <si>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</si>
  <si>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</si>
  <si>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</si>
  <si>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</si>
  <si>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</si>
  <si>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</si>
  <si>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</si>
  <si>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</si>
  <si>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</si>
  <si>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</si>
  <si>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</si>
  <si>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</si>
  <si>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</si>
  <si>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</si>
  <si>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</si>
  <si>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</si>
  <si>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</si>
  <si>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</si>
  <si>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</si>
  <si>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</si>
  <si>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</si>
  <si>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</si>
  <si>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</si>
  <si>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</si>
  <si>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</si>
  <si>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</si>
  <si>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</si>
  <si>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</si>
  <si>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</si>
  <si>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</si>
  <si>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</si>
  <si>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</si>
  <si>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</si>
  <si>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</si>
  <si>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</si>
  <si>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</si>
  <si>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</si>
  <si>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</si>
  <si>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</si>
  <si>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</si>
  <si>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</si>
  <si>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</si>
  <si>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</si>
  <si>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</si>
  <si>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</si>
  <si>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</si>
  <si>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</si>
  <si>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</si>
  <si>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</si>
  <si>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</si>
  <si>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</si>
  <si>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</si>
  <si>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</si>
  <si>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</si>
  <si>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</si>
  <si>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</si>
  <si>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</si>
  <si>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</si>
  <si>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</si>
  <si>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</si>
  <si>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</si>
  <si>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</si>
  <si>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</si>
  <si>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</si>
  <si>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</si>
  <si>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</si>
  <si>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</si>
  <si>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</si>
  <si>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</si>
  <si>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</si>
  <si>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</si>
  <si>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</si>
  <si>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</si>
  <si>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</si>
  <si>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</si>
  <si>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</si>
  <si>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</si>
  <si>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</si>
  <si>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</si>
  <si>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</si>
  <si>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</si>
  <si>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</si>
  <si>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</si>
  <si>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</si>
  <si>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</si>
  <si>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</si>
  <si>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</si>
  <si>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</si>
  <si>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</si>
  <si>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</si>
  <si>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</si>
  <si>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</si>
  <si>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</si>
  <si>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</si>
  <si>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</si>
  <si>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</si>
  <si>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</si>
  <si>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</si>
  <si>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</si>
  <si>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</si>
  <si>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</si>
  <si>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</si>
  <si>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</si>
  <si>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</si>
  <si>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</si>
  <si>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</si>
  <si>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</si>
  <si>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</si>
  <si>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</si>
  <si>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</si>
  <si>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</si>
  <si>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</si>
  <si>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</si>
  <si>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</si>
  <si>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</si>
  <si>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</si>
  <si>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</si>
  <si>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</si>
  <si>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</si>
  <si>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</si>
  <si>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</si>
  <si>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</si>
  <si>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</si>
  <si>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</si>
  <si>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</si>
  <si>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</si>
  <si>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</si>
  <si>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</si>
  <si>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</si>
  <si>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</si>
  <si>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</si>
  <si>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</si>
  <si>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</si>
  <si>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</si>
  <si>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</si>
  <si>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</si>
  <si>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</si>
  <si>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</si>
  <si>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</si>
  <si>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</si>
  <si>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</si>
  <si>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</si>
  <si>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</si>
  <si>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</si>
  <si>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</si>
  <si>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</si>
  <si>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</si>
  <si>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</si>
  <si>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</si>
  <si>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</si>
  <si>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</si>
  <si>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</si>
  <si>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</si>
  <si>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</si>
  <si>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</si>
  <si>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</si>
  <si>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</si>
  <si>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</si>
  <si>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</si>
  <si>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</si>
  <si>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</si>
  <si>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</si>
  <si>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</si>
  <si>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</si>
  <si>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</si>
  <si>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</si>
  <si>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</si>
  <si>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</si>
  <si>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</si>
  <si>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</si>
  <si>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</si>
  <si>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</si>
  <si>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</si>
  <si>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</si>
  <si>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</si>
  <si>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</si>
  <si>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</si>
  <si>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</si>
  <si>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</si>
  <si>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</si>
  <si>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</si>
  <si>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</si>
  <si>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</si>
  <si>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</si>
  <si>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</si>
  <si>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</si>
  <si>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</si>
  <si>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</si>
  <si>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</si>
  <si>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</si>
  <si>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</si>
  <si>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</si>
  <si>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</si>
  <si>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</si>
  <si>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</si>
  <si>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</si>
  <si>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</si>
  <si>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</si>
  <si>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</si>
  <si>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</si>
  <si>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</si>
  <si>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</si>
  <si>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</si>
  <si>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</si>
  <si>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</si>
  <si>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</si>
  <si>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</si>
  <si>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</si>
  <si>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</si>
  <si>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</si>
  <si>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</si>
  <si>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</si>
  <si>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</si>
  <si>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</si>
  <si>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</si>
  <si>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</si>
  <si>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</si>
  <si>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</si>
  <si>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</si>
  <si>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</si>
  <si>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</si>
  <si>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</si>
  <si>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</si>
  <si>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</si>
  <si>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</si>
  <si>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</si>
  <si>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</si>
  <si>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</si>
  <si>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</si>
  <si>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</si>
  <si>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</si>
  <si>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</si>
  <si>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</si>
  <si>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</si>
  <si>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</si>
  <si>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</si>
  <si>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</si>
  <si>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</si>
  <si>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</si>
  <si>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</si>
  <si>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</si>
  <si>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</si>
  <si>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</si>
  <si>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</si>
  <si>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</si>
  <si>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</si>
  <si>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</si>
  <si>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</si>
  <si>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</si>
  <si>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</si>
  <si>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</si>
  <si>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</si>
  <si>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</si>
  <si>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</si>
  <si>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</si>
  <si>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</si>
  <si>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</si>
  <si>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</si>
  <si>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</si>
  <si>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</si>
  <si>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</si>
  <si>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</si>
  <si>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</si>
  <si>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</si>
  <si>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</si>
  <si>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</si>
  <si>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</si>
  <si>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</si>
  <si>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</si>
  <si>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</si>
  <si>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</si>
  <si>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</si>
  <si>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</si>
  <si>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</si>
  <si>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</si>
  <si>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</si>
  <si>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</si>
  <si>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</si>
  <si>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</si>
  <si>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</si>
  <si>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</si>
  <si>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</si>
  <si>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</si>
  <si>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</si>
  <si>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</si>
  <si>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</si>
  <si>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</si>
  <si>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</si>
  <si>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</si>
  <si>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</si>
  <si>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</si>
  <si>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</si>
  <si>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</si>
  <si>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</si>
  <si>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</si>
  <si>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</si>
  <si>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</si>
  <si>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</si>
  <si>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</si>
  <si>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</si>
  <si>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</si>
  <si>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</si>
  <si>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</si>
  <si>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</si>
  <si>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</si>
  <si>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</si>
  <si>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</si>
  <si>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</si>
  <si>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</si>
  <si>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</si>
  <si>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</si>
  <si>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</si>
  <si>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</si>
  <si>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</si>
  <si>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</si>
  <si>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</si>
  <si>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</si>
  <si>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</si>
  <si>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</si>
  <si>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</si>
  <si>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</si>
  <si>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</si>
  <si>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</si>
  <si>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</si>
  <si>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</si>
  <si>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</si>
  <si>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</si>
  <si>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</si>
  <si>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</si>
  <si>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</si>
  <si>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</si>
  <si>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</si>
  <si>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</si>
  <si>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</si>
  <si>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</si>
  <si>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</si>
  <si>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</si>
  <si>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</si>
  <si>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</si>
  <si>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</si>
  <si>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</si>
  <si>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</si>
  <si>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</si>
  <si>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</si>
  <si>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</si>
  <si>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</si>
  <si>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</si>
  <si>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</si>
  <si>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</si>
  <si>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</si>
  <si>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</si>
  <si>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</si>
  <si>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</si>
  <si>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</si>
  <si>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</si>
  <si>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</si>
  <si>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</si>
  <si>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</si>
  <si>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</si>
  <si>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</si>
  <si>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</si>
  <si>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</si>
  <si>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</si>
  <si>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</si>
  <si>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</si>
  <si>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</si>
  <si>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</si>
  <si>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</si>
  <si>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</si>
  <si>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</si>
  <si>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</si>
  <si>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</si>
  <si>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</si>
  <si>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</si>
  <si>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</si>
  <si>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</si>
  <si>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</si>
  <si>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</si>
  <si>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</si>
  <si>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</si>
  <si>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</si>
  <si>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</si>
  <si>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</si>
  <si>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</si>
  <si>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</si>
  <si>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</si>
  <si>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</si>
  <si>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</si>
  <si>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</si>
  <si>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</si>
  <si>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</si>
  <si>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</si>
  <si>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</si>
  <si>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</si>
  <si>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</si>
  <si>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</si>
  <si>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</si>
  <si>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</si>
  <si>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</si>
  <si>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</si>
  <si>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</si>
  <si>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</si>
  <si>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</si>
  <si>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</si>
  <si>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</si>
  <si>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</si>
  <si>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</si>
  <si>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</si>
  <si>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</si>
  <si>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</si>
  <si>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</si>
  <si>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</si>
  <si>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</si>
  <si>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</si>
  <si>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</si>
  <si>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</si>
  <si>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</si>
  <si>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</si>
  <si>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</si>
  <si>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</si>
  <si>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</si>
  <si>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</si>
  <si>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</si>
  <si>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</si>
  <si>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</si>
  <si>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</si>
  <si>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</si>
  <si>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</si>
  <si>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</si>
  <si>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</si>
  <si>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</si>
  <si>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</si>
  <si>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</si>
  <si>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</si>
  <si>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</si>
  <si>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</si>
  <si>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</si>
  <si>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</si>
  <si>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</si>
  <si>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</si>
  <si>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</si>
  <si>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</si>
  <si>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</si>
  <si>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</si>
  <si>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</si>
  <si>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</si>
  <si>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</si>
  <si>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</si>
  <si>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</si>
  <si>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</si>
  <si>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</si>
  <si>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</si>
  <si>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</si>
  <si>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</si>
  <si>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</si>
  <si>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</si>
  <si>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</si>
  <si>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</si>
  <si>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</si>
  <si>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</si>
  <si>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</si>
  <si>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</si>
  <si>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</si>
  <si>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</si>
  <si>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</si>
  <si>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</si>
  <si>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</si>
  <si>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</si>
  <si>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</si>
  <si>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</si>
  <si>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</si>
  <si>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</si>
  <si>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</si>
  <si>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</si>
  <si>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</si>
  <si>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</si>
  <si>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</si>
  <si>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</si>
  <si>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</si>
  <si>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</si>
  <si>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</si>
  <si>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</si>
  <si>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</si>
  <si>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</si>
  <si>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</si>
  <si>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</si>
  <si>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</si>
  <si>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</si>
  <si>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</si>
  <si>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</si>
  <si>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</si>
  <si>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</si>
  <si>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</si>
  <si>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</si>
  <si>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</si>
  <si>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</si>
  <si>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</si>
  <si>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</si>
  <si>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</si>
  <si>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</si>
  <si>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</si>
  <si>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</si>
  <si>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</si>
  <si>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</si>
  <si>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</si>
  <si>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</si>
  <si>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</si>
  <si>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</si>
  <si>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</si>
  <si>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</si>
  <si>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</si>
  <si>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</si>
  <si>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</si>
  <si>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</si>
  <si>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</si>
  <si>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</si>
  <si>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</si>
  <si>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</si>
  <si>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</si>
  <si>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</si>
  <si>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</si>
  <si>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</si>
  <si>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</si>
  <si>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</si>
  <si>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</si>
  <si>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</si>
  <si>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</si>
  <si>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</si>
  <si>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</si>
  <si>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</si>
  <si>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</si>
  <si>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</si>
  <si>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</si>
  <si>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</si>
  <si>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</si>
  <si>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</si>
  <si>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</si>
  <si>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</si>
  <si>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</si>
  <si>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</si>
  <si>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</si>
  <si>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</si>
  <si>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</si>
  <si>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</si>
  <si>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</si>
  <si>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</si>
  <si>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</si>
  <si>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</si>
  <si>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</si>
  <si>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</si>
  <si>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</si>
  <si>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</si>
  <si>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</si>
  <si>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</si>
  <si>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</si>
  <si>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</si>
  <si>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</si>
  <si>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</si>
  <si>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</si>
  <si>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</si>
  <si>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</si>
  <si>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</si>
  <si>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</si>
  <si>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</si>
  <si>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</si>
  <si>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</si>
  <si>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</si>
  <si>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</si>
  <si>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</si>
  <si>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</si>
  <si>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</si>
  <si>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</si>
  <si>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</si>
  <si>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</si>
  <si>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</si>
  <si>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</si>
  <si>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</si>
  <si>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</si>
  <si>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</si>
  <si>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</si>
  <si>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</si>
  <si>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</si>
  <si>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</si>
  <si>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</si>
  <si>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</si>
  <si>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</si>
  <si>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</si>
  <si>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</si>
  <si>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</si>
  <si>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</si>
  <si>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</si>
  <si>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</si>
  <si>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</si>
  <si>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</si>
  <si>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</si>
  <si>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</si>
  <si>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</si>
  <si>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</si>
  <si>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</si>
  <si>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</si>
  <si>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</si>
  <si>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</si>
  <si>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</si>
  <si>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</si>
  <si>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</si>
  <si>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</si>
  <si>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</si>
  <si>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</si>
  <si>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</si>
  <si>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</si>
  <si>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</si>
  <si>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</si>
  <si>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</si>
  <si>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</si>
  <si>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</si>
  <si>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</si>
  <si>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</si>
  <si>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</si>
  <si>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</si>
  <si>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</si>
  <si>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</si>
  <si>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</si>
  <si>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</si>
  <si>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</si>
  <si>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</si>
  <si>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</si>
  <si>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</si>
  <si>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</si>
  <si>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</si>
  <si>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</si>
  <si>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</si>
  <si>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</si>
  <si>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</si>
  <si>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</si>
  <si>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</si>
  <si>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</si>
  <si>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</si>
  <si>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</si>
  <si>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</si>
  <si>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</si>
  <si>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</si>
  <si>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</si>
  <si>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</si>
  <si>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</si>
  <si>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</si>
  <si>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</si>
  <si>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</si>
  <si>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</si>
  <si>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</si>
  <si>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</si>
  <si>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</si>
  <si>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</si>
  <si>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</si>
  <si>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</si>
  <si>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</si>
  <si>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</si>
  <si>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</si>
  <si>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</si>
  <si>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</si>
  <si>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</si>
  <si>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</si>
  <si>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</si>
  <si>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</si>
  <si>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</si>
  <si>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</si>
  <si>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</si>
  <si>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</si>
  <si>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</si>
  <si>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</si>
  <si>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</si>
  <si>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</si>
  <si>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</si>
  <si>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</si>
  <si>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</si>
  <si>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</si>
  <si>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</si>
  <si>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</si>
  <si>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</si>
  <si>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</si>
  <si>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</si>
  <si>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</si>
  <si>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</si>
  <si>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</si>
  <si>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</si>
  <si>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</si>
  <si>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</si>
  <si>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</si>
  <si>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</si>
  <si>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</si>
  <si>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</si>
  <si>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</si>
  <si>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</si>
  <si>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</si>
  <si>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</si>
  <si>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</si>
  <si>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</si>
  <si>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</si>
  <si>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</si>
  <si>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</si>
  <si>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</si>
  <si>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</si>
  <si>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</si>
  <si>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</si>
  <si>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</si>
  <si>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</si>
  <si>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</si>
  <si>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</si>
  <si>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</si>
  <si>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</si>
  <si>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</si>
  <si>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</si>
  <si>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</si>
  <si>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</si>
  <si>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</si>
  <si>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</si>
  <si>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</si>
  <si>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</si>
  <si>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</si>
  <si>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</si>
  <si>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</si>
  <si>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</si>
  <si>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</si>
  <si>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</si>
  <si>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</si>
  <si>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</si>
  <si>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</si>
  <si>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</si>
  <si>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</si>
  <si>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</si>
  <si>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</si>
  <si>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</si>
  <si>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</si>
  <si>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</si>
  <si>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</si>
  <si>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</si>
  <si>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</si>
  <si>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</si>
  <si>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</si>
  <si>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</si>
  <si>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</si>
  <si>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</si>
  <si>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</si>
  <si>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</si>
  <si>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</si>
  <si>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</si>
  <si>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</si>
  <si>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</si>
  <si>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</si>
  <si>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</si>
  <si>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</si>
  <si>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</si>
  <si>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</si>
  <si>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</si>
  <si>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</si>
  <si>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</si>
  <si>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</si>
  <si>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</si>
  <si>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</si>
  <si>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</si>
  <si>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</si>
  <si>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</si>
  <si>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</si>
  <si>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</si>
  <si>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</si>
  <si>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</si>
  <si>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</si>
  <si>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</si>
  <si>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</si>
  <si>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</si>
  <si>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</si>
  <si>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</si>
  <si>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</si>
  <si>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</si>
  <si>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</si>
  <si>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</si>
  <si>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</si>
  <si>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</si>
  <si>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</si>
  <si>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</si>
  <si>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</si>
  <si>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</si>
  <si>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</si>
  <si>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</si>
  <si>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</si>
  <si>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</si>
  <si>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</si>
  <si>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</si>
  <si>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</si>
  <si>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</si>
  <si>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</si>
  <si>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</si>
  <si>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</si>
  <si>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</si>
  <si>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</si>
  <si>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</si>
  <si>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</si>
  <si>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</si>
  <si>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</si>
  <si>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</si>
  <si>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</si>
  <si>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</si>
  <si>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</si>
  <si>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</si>
  <si>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</si>
  <si>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</si>
  <si>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</si>
  <si>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</si>
  <si>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</si>
  <si>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</si>
  <si>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</si>
  <si>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</si>
  <si>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</si>
  <si>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</si>
  <si>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</si>
  <si>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</si>
  <si>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</si>
  <si>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</si>
  <si>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</si>
  <si>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</si>
  <si>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</si>
  <si>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</si>
  <si>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</si>
  <si>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</si>
  <si>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</si>
  <si>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</si>
  <si>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</si>
  <si>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</si>
  <si>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</si>
  <si>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</si>
  <si>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</si>
  <si>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</si>
  <si>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</si>
  <si>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</si>
  <si>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</si>
  <si>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</si>
  <si>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</si>
  <si>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</si>
  <si>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</si>
  <si>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</si>
  <si>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</si>
  <si>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</si>
  <si>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</si>
  <si>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</si>
  <si>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</si>
  <si>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</si>
  <si>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</si>
  <si>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</si>
  <si>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</si>
  <si>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</si>
  <si>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</si>
  <si>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</si>
  <si>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</si>
  <si>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</si>
  <si>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</si>
  <si>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</si>
  <si>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</si>
  <si>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</si>
  <si>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</si>
  <si>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</si>
  <si>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</si>
  <si>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</si>
  <si>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</si>
  <si>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</si>
  <si>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</si>
  <si>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</si>
  <si>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</si>
  <si>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</si>
  <si>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</si>
  <si>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</si>
  <si>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</si>
  <si>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</si>
  <si>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</si>
  <si>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</si>
  <si>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</si>
  <si>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</si>
  <si>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</si>
  <si>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</si>
  <si>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</si>
  <si>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</si>
  <si>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</si>
  <si>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</si>
  <si>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</si>
  <si>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</si>
  <si>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</si>
  <si>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</si>
  <si>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</si>
  <si>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</si>
  <si>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</si>
  <si>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</si>
  <si>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</si>
  <si>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</si>
  <si>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</si>
  <si>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</si>
  <si>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</si>
  <si>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</si>
  <si>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</si>
  <si>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</si>
  <si>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</si>
  <si>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</si>
  <si>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</si>
  <si>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</si>
  <si>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</si>
  <si>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</si>
  <si>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</si>
  <si>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</si>
  <si>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</si>
  <si>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</si>
  <si>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</si>
  <si>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</si>
  <si>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</si>
  <si>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</si>
  <si>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</si>
  <si>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</si>
  <si>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</si>
  <si>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</si>
  <si>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</si>
  <si>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</si>
  <si>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</si>
  <si>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</si>
  <si>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</si>
  <si>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</si>
  <si>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</si>
  <si>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</si>
  <si>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</si>
  <si>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</si>
  <si>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</si>
  <si>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</si>
  <si>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</si>
  <si>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</si>
  <si>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</si>
  <si>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</si>
  <si>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</si>
  <si>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</si>
  <si>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</si>
  <si>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</si>
  <si>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</si>
  <si>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</si>
  <si>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</si>
  <si>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</si>
  <si>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</si>
  <si>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</si>
  <si>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</si>
  <si>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</si>
  <si>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</si>
  <si>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</si>
  <si>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</si>
  <si>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</si>
  <si>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</si>
  <si>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</si>
  <si>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</si>
  <si>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</si>
  <si>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</si>
  <si>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</si>
  <si>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</si>
  <si>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</si>
  <si>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</si>
  <si>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</si>
  <si>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</si>
  <si>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</si>
  <si>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</si>
  <si>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</si>
  <si>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</si>
  <si>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</si>
  <si>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</si>
  <si>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</si>
  <si>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</si>
  <si>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</si>
  <si>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</si>
  <si>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</si>
  <si>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</si>
  <si>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</si>
  <si>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</si>
  <si>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</si>
  <si>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</si>
  <si>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</si>
  <si>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</si>
  <si>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</si>
  <si>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</si>
  <si>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</si>
  <si>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</si>
  <si>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</si>
  <si>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</si>
  <si>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</si>
  <si>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</si>
  <si>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</si>
  <si>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</si>
  <si>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</si>
  <si>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</si>
  <si>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</si>
  <si>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</si>
  <si>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</si>
  <si>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</si>
  <si>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</si>
  <si>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</si>
  <si>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</si>
  <si>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</si>
  <si>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</si>
  <si>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</si>
  <si>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</si>
  <si>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</si>
  <si>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</si>
  <si>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</si>
  <si>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</si>
  <si>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</si>
  <si>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</si>
  <si>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</si>
  <si>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</si>
  <si>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</si>
  <si>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</si>
  <si>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</si>
  <si>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</si>
  <si>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</si>
  <si>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</si>
  <si>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</si>
  <si>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</si>
  <si>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</si>
  <si>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</si>
  <si>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</si>
  <si>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</si>
  <si>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</si>
  <si>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</si>
  <si>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</si>
  <si>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</si>
  <si>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</si>
  <si>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</si>
  <si>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</si>
  <si>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</si>
  <si>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</si>
  <si>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</si>
  <si>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</si>
  <si>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</si>
  <si>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</si>
  <si>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</si>
  <si>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</si>
  <si>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</si>
  <si>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</si>
  <si>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</si>
  <si>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</si>
  <si>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</si>
  <si>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</si>
  <si>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</si>
  <si>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</si>
  <si>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</si>
  <si>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</si>
  <si>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</si>
  <si>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</si>
  <si>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</si>
  <si>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</si>
  <si>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</si>
  <si>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</si>
  <si>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</si>
  <si>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</si>
  <si>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</si>
  <si>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</si>
  <si>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</si>
  <si>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</si>
  <si>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</si>
  <si>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</si>
  <si>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</si>
  <si>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</si>
  <si>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</si>
  <si>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</si>
  <si>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</si>
  <si>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</si>
  <si>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</si>
  <si>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</si>
  <si>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</si>
  <si>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</si>
  <si>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</si>
  <si>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</si>
  <si>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</si>
  <si>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</si>
  <si>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</si>
  <si>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</si>
  <si>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</si>
  <si>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</si>
  <si>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</si>
  <si>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</si>
  <si>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</si>
  <si>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</si>
  <si>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</si>
  <si>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</si>
  <si>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</si>
  <si>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</si>
  <si>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</si>
  <si>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</si>
  <si>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</si>
  <si>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</si>
  <si>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</si>
  <si>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</si>
  <si>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</si>
  <si>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</si>
  <si>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</si>
  <si>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</si>
  <si>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</si>
  <si>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</si>
  <si>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</si>
  <si>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</si>
  <si>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</si>
  <si>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</si>
  <si>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</si>
  <si>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</si>
  <si>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</si>
  <si>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</si>
  <si>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</si>
  <si>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</si>
  <si>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</si>
  <si>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</si>
  <si>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</si>
  <si>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</si>
  <si>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</si>
  <si>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</si>
  <si>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</si>
  <si>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</si>
  <si>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</si>
  <si>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</si>
  <si>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</si>
  <si>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</si>
  <si>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</si>
  <si>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</si>
  <si>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</si>
  <si>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</si>
  <si>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</si>
  <si>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</si>
  <si>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</si>
  <si>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</si>
  <si>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</si>
  <si>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</si>
  <si>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</si>
  <si>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</si>
  <si>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</si>
  <si>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</si>
  <si>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</si>
  <si>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</si>
  <si>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</si>
  <si>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</si>
  <si>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</si>
  <si>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</si>
  <si>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</si>
  <si>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</si>
  <si>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</si>
  <si>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</si>
  <si>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</si>
  <si>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</si>
  <si>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</si>
  <si>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</si>
  <si>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</si>
  <si>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</si>
  <si>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</si>
  <si>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</si>
  <si>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</si>
  <si>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</si>
  <si>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</si>
  <si>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</si>
  <si>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</si>
  <si>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</si>
  <si>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</si>
  <si>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</si>
  <si>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</si>
  <si>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</si>
  <si>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</si>
  <si>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</si>
  <si>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</si>
  <si>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</si>
  <si>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</si>
  <si>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</si>
  <si>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</si>
  <si>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</si>
  <si>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</si>
  <si>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</si>
  <si>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</si>
  <si>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</si>
  <si>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</si>
  <si>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</si>
  <si>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</si>
  <si>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</si>
  <si>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</si>
  <si>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</si>
  <si>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</si>
  <si>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</si>
  <si>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</si>
  <si>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</si>
  <si>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</si>
  <si>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</si>
  <si>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</si>
  <si>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</si>
  <si>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</si>
  <si>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</si>
  <si>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</si>
  <si>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</si>
  <si>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</si>
  <si>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</si>
  <si>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</si>
  <si>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</si>
  <si>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</si>
  <si>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</si>
  <si>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</si>
  <si>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</si>
  <si>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</si>
  <si>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</si>
  <si>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</si>
  <si>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</si>
  <si>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</si>
  <si>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</si>
  <si>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</si>
  <si>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</si>
  <si>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</si>
  <si>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</si>
  <si>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</si>
  <si>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</si>
  <si>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</si>
  <si>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</si>
  <si>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</si>
  <si>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</si>
  <si>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</si>
  <si>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</si>
  <si>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</si>
  <si>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</si>
  <si>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</si>
  <si>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</si>
  <si>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</si>
  <si>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</si>
  <si>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</si>
  <si>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</si>
  <si>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</si>
  <si>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</si>
  <si>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</si>
  <si>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</si>
  <si>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</si>
  <si>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</si>
  <si>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</si>
  <si>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</si>
  <si>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</si>
  <si>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</si>
  <si>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</si>
  <si>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</si>
  <si>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</si>
  <si>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</si>
  <si>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</si>
  <si>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</si>
  <si>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</si>
  <si>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</si>
  <si>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</si>
  <si>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</si>
  <si>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</si>
  <si>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</si>
  <si>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</si>
  <si>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</si>
  <si>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</si>
  <si>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</si>
  <si>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</si>
  <si>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</si>
  <si>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</si>
  <si>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</si>
  <si>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</si>
  <si>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</si>
  <si>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</si>
  <si>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</si>
  <si>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</si>
  <si>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</si>
  <si>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</si>
  <si>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</si>
  <si>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</si>
  <si>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</si>
  <si>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</si>
  <si>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</si>
  <si>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</si>
  <si>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</si>
  <si>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</si>
  <si>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</si>
  <si>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</si>
  <si>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</si>
  <si>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</si>
  <si>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</si>
  <si>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</si>
  <si>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</si>
  <si>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</si>
  <si>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</si>
  <si>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</si>
  <si>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</si>
  <si>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</si>
  <si>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</si>
  <si>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</si>
  <si>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</si>
  <si>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</si>
  <si>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</si>
  <si>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</si>
  <si>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</si>
  <si>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</si>
  <si>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</si>
  <si>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</si>
  <si>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</si>
  <si>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</si>
  <si>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</si>
  <si>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</si>
  <si>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</si>
  <si>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</si>
  <si>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</si>
  <si>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</si>
  <si>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</si>
  <si>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</si>
  <si>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</si>
  <si>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</si>
  <si>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</si>
  <si>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</si>
  <si>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</si>
  <si>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</si>
  <si>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</si>
  <si>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</si>
  <si>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</si>
  <si>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</si>
  <si>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</si>
  <si>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</si>
  <si>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</si>
  <si>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</si>
  <si>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</si>
  <si>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</si>
  <si>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</si>
  <si>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</si>
  <si>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</si>
  <si>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</si>
  <si>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</si>
  <si>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</si>
  <si>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</si>
  <si>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</si>
  <si>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</si>
  <si>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</si>
  <si>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</si>
  <si>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</si>
  <si>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</si>
  <si>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</si>
  <si>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</si>
  <si>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</si>
  <si>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</si>
  <si>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</si>
  <si>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</si>
  <si>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</si>
  <si>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</si>
  <si>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</si>
  <si>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</si>
  <si>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</si>
  <si>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</si>
  <si>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</si>
  <si>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</si>
  <si>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</si>
  <si>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</si>
  <si>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</si>
  <si>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</si>
  <si>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</si>
  <si>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</si>
  <si>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</si>
  <si>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</si>
  <si>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</si>
  <si>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</si>
  <si>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</si>
  <si>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</si>
  <si>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</si>
  <si>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</si>
  <si>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</si>
  <si>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</si>
  <si>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</si>
  <si>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</si>
  <si>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</si>
  <si>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</si>
  <si>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</si>
  <si>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</si>
  <si>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</si>
  <si>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</si>
  <si>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</si>
  <si>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</si>
  <si>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</si>
  <si>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</si>
  <si>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</si>
  <si>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</si>
  <si>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</si>
  <si>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</si>
  <si>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</si>
  <si>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</si>
  <si>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</si>
  <si>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</si>
  <si>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</si>
  <si>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</si>
  <si>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</si>
  <si>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</si>
  <si>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</si>
  <si>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</si>
  <si>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</si>
  <si>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</si>
  <si>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</si>
  <si>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</si>
  <si>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</si>
  <si>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</si>
  <si>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</si>
  <si>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</si>
  <si>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</si>
  <si>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</si>
  <si>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</si>
  <si>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</si>
  <si>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</si>
  <si>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</si>
  <si>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</si>
  <si>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</si>
  <si>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</si>
  <si>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</si>
  <si>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</si>
  <si>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</si>
  <si>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</si>
  <si>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</si>
  <si>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</si>
  <si>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</si>
  <si>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</si>
  <si>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</si>
  <si>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</si>
  <si>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</si>
  <si>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</si>
  <si>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</si>
  <si>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</si>
  <si>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</si>
  <si>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</si>
  <si>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</si>
  <si>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</si>
  <si>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</si>
  <si>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</si>
  <si>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</si>
  <si>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</si>
  <si>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</si>
  <si>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</si>
  <si>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</si>
  <si>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</si>
  <si>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</si>
  <si>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</si>
  <si>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</si>
  <si>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</si>
  <si>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</si>
  <si>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</si>
  <si>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</si>
  <si>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</si>
  <si>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</si>
  <si>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</si>
  <si>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</si>
  <si>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</si>
  <si>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</si>
  <si>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</si>
  <si>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</si>
  <si>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</si>
  <si>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</si>
  <si>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</si>
  <si>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</si>
  <si>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</si>
  <si>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</si>
  <si>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</si>
  <si>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</si>
  <si>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</si>
  <si>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</si>
  <si>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</si>
  <si>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</si>
  <si>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</si>
  <si>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</si>
  <si>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</si>
  <si>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</si>
  <si>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</si>
  <si>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</si>
  <si>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</si>
  <si>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</si>
  <si>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</si>
  <si>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</si>
  <si>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</si>
  <si>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</si>
  <si>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</si>
  <si>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</si>
  <si>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</si>
  <si>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</si>
  <si>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</si>
  <si>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</si>
  <si>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</si>
  <si>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</si>
  <si>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</si>
  <si>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</si>
  <si>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</si>
  <si>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</si>
  <si>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</si>
  <si>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</si>
  <si>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</si>
  <si>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</si>
  <si>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</si>
  <si>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</si>
  <si>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</si>
  <si>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</si>
  <si>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</si>
  <si>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</si>
  <si>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</si>
  <si>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</si>
  <si>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</si>
  <si>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</si>
  <si>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</si>
  <si>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</si>
  <si>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</si>
  <si>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</si>
  <si>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</si>
  <si>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</si>
  <si>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</si>
  <si>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</si>
  <si>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</si>
  <si>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</si>
  <si>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</si>
  <si>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</si>
  <si>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</si>
  <si>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</si>
  <si>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</si>
  <si>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</si>
  <si>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</si>
  <si>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</si>
  <si>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</si>
  <si>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</si>
  <si>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</si>
  <si>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</si>
  <si>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</si>
  <si>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</si>
  <si>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</si>
  <si>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</si>
  <si>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</si>
  <si>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</si>
  <si>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</si>
  <si>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</si>
  <si>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</si>
  <si>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</si>
  <si>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</si>
  <si>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</si>
  <si>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</si>
  <si>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</si>
  <si>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</si>
  <si>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</si>
  <si>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</si>
  <si>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</si>
  <si>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</si>
  <si>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</si>
  <si>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</si>
  <si>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</si>
  <si>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</si>
  <si>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</si>
  <si>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</si>
  <si>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</si>
  <si>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</si>
  <si>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</si>
  <si>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</si>
  <si>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</si>
  <si>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</si>
  <si>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</si>
  <si>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</si>
  <si>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</si>
  <si>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</si>
  <si>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</si>
  <si>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</si>
  <si>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</si>
  <si>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</si>
  <si>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</si>
  <si>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</si>
  <si>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</si>
  <si>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</si>
  <si>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</si>
  <si>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</si>
  <si>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</si>
  <si>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</si>
  <si>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</si>
  <si>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</si>
  <si>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</si>
  <si>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</si>
  <si>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</si>
  <si>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</si>
  <si>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</si>
  <si>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</si>
  <si>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</si>
  <si>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</si>
  <si>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</si>
  <si>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</si>
  <si>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</si>
  <si>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</si>
  <si>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</si>
  <si>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</si>
  <si>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</si>
  <si>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</si>
  <si>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</si>
  <si>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</si>
  <si>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</si>
  <si>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</si>
  <si>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</si>
  <si>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</si>
  <si>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</si>
  <si>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</si>
  <si>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</si>
  <si>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</si>
  <si>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</si>
  <si>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</si>
  <si>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</si>
  <si>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</si>
  <si>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</si>
  <si>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</si>
  <si>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</si>
  <si>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</si>
  <si>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</si>
  <si>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</si>
  <si>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</si>
  <si>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</si>
  <si>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</si>
  <si>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</si>
  <si>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</si>
  <si>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</si>
  <si>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</si>
  <si>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</si>
  <si>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</si>
  <si>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</si>
  <si>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</si>
  <si>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</si>
  <si>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</si>
  <si>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</si>
  <si>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</si>
  <si>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</si>
  <si>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</si>
  <si>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</si>
  <si>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</si>
  <si>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</si>
  <si>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</si>
  <si>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</si>
  <si>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</si>
  <si>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</si>
  <si>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</si>
  <si>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</si>
  <si>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</si>
  <si>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</si>
  <si>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</si>
  <si>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</si>
  <si>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</si>
  <si>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</si>
  <si>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</si>
  <si>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</si>
  <si>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</si>
  <si>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</si>
  <si>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</si>
  <si>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</si>
  <si>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</si>
  <si>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</si>
  <si>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</si>
  <si>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</si>
  <si>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</si>
  <si>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</si>
  <si>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</si>
  <si>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</si>
  <si>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</si>
  <si>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</si>
  <si>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</si>
  <si>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</si>
  <si>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</si>
  <si>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</si>
  <si>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</si>
  <si>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</si>
  <si>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</si>
  <si>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</si>
  <si>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</si>
  <si>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</si>
  <si>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</si>
  <si>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</si>
  <si>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</si>
  <si>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</si>
  <si>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</si>
  <si>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</si>
  <si>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</si>
  <si>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</si>
  <si>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</si>
  <si>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</si>
  <si>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</si>
  <si>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</si>
  <si>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</si>
  <si>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</si>
  <si>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</si>
  <si>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</si>
  <si>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</si>
  <si>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</si>
  <si>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</si>
  <si>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</si>
  <si>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</si>
  <si>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</si>
  <si>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</si>
  <si>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</si>
  <si>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</si>
  <si>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</si>
  <si>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</si>
  <si>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</si>
  <si>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</si>
  <si>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</si>
  <si>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</si>
  <si>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</si>
  <si>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</si>
  <si>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</si>
  <si>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</si>
  <si>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</si>
  <si>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</si>
  <si>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</si>
  <si>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</si>
  <si>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</si>
  <si>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</si>
  <si>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</si>
  <si>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</si>
  <si>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</si>
  <si>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</si>
  <si>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</si>
  <si>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</si>
  <si>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</si>
  <si>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</si>
  <si>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</si>
  <si>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</si>
  <si>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</si>
  <si>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</si>
  <si>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</si>
  <si>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</si>
  <si>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</si>
  <si>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</si>
  <si>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</si>
  <si>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</si>
  <si>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</si>
  <si>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</si>
  <si>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</si>
  <si>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</si>
  <si>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</si>
  <si>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</si>
  <si>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</si>
  <si>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</si>
  <si>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</si>
  <si>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</si>
  <si>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</si>
  <si>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</si>
  <si>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</si>
  <si>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</si>
  <si>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</si>
  <si>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</si>
  <si>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</si>
  <si>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</si>
  <si>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</si>
  <si>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</si>
  <si>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</si>
  <si>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</si>
  <si>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</si>
  <si>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</si>
  <si>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</si>
  <si>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</si>
  <si>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</si>
  <si>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</si>
  <si>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</si>
  <si>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</si>
  <si>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</si>
  <si>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</si>
  <si>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</si>
  <si>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</si>
  <si>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</si>
  <si>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</si>
  <si>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</si>
  <si>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</si>
  <si>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</si>
  <si>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</si>
  <si>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</si>
  <si>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</si>
  <si>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</si>
  <si>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</si>
  <si>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</si>
  <si>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</si>
  <si>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</si>
  <si>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</si>
  <si>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</si>
  <si>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</si>
  <si>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</si>
  <si>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</si>
  <si>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</si>
  <si>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</si>
  <si>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</si>
  <si>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</si>
  <si>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</si>
  <si>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</si>
  <si>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</si>
  <si>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</si>
  <si>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</si>
  <si>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</si>
  <si>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</si>
  <si>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</si>
  <si>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</si>
  <si>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</si>
  <si>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</si>
  <si>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</si>
  <si>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</si>
  <si>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</si>
  <si>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</si>
  <si>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</si>
  <si>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</si>
  <si>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</si>
  <si>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</si>
  <si>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</si>
  <si>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</si>
  <si>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</si>
  <si>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</si>
  <si>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</si>
  <si>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</si>
  <si>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</si>
  <si>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</si>
  <si>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</si>
  <si>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</si>
  <si>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</si>
  <si>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</si>
  <si>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</si>
  <si>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</si>
  <si>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</si>
  <si>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</si>
  <si>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</si>
  <si>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</si>
  <si>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</si>
  <si>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</si>
  <si>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</si>
  <si>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</si>
  <si>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</si>
  <si>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</si>
  <si>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</si>
  <si>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</si>
  <si>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</si>
  <si>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</si>
  <si>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</si>
  <si>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</si>
  <si>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</si>
  <si>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</si>
  <si>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</si>
  <si>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</si>
  <si>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</si>
  <si>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</si>
  <si>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</si>
  <si>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</si>
  <si>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</si>
  <si>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</si>
  <si>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</si>
  <si>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</si>
  <si>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</si>
  <si>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</si>
  <si>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</si>
  <si>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</si>
  <si>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</si>
  <si>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</si>
  <si>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</si>
  <si>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</si>
  <si>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</si>
  <si>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</si>
  <si>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</si>
  <si>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</si>
  <si>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</si>
  <si>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</si>
  <si>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</si>
  <si>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</si>
  <si>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</si>
  <si>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</si>
  <si>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</si>
  <si>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</si>
  <si>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</si>
  <si>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</si>
  <si>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</si>
  <si>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</si>
  <si>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</si>
  <si>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</si>
  <si>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</si>
  <si>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</si>
  <si>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</si>
  <si>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</si>
  <si>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</si>
  <si>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</si>
  <si>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</si>
  <si>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</si>
  <si>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</si>
  <si>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</si>
  <si>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</si>
  <si>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</si>
  <si>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</si>
  <si>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</si>
  <si>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</si>
  <si>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</si>
  <si>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</si>
  <si>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</si>
  <si>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</si>
  <si>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</si>
  <si>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</si>
  <si>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</si>
  <si>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</si>
  <si>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</si>
  <si>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</si>
  <si>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</si>
  <si>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</si>
  <si>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</si>
  <si>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</si>
  <si>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</si>
  <si>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</si>
  <si>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</si>
  <si>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</si>
  <si>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</si>
  <si>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</si>
  <si>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</si>
  <si>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</si>
  <si>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</si>
  <si>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</si>
  <si>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</si>
  <si>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</si>
  <si>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</si>
  <si>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</si>
  <si>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</si>
  <si>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</si>
  <si>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</si>
  <si>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</si>
  <si>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</si>
  <si>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</si>
  <si>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</si>
  <si>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</si>
  <si>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</si>
  <si>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</si>
  <si>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</si>
  <si>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</si>
  <si>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</si>
  <si>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</si>
  <si>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</si>
  <si>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</si>
  <si>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</si>
  <si>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</si>
  <si>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</si>
  <si>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</si>
  <si>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</si>
  <si>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</si>
  <si>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</si>
  <si>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</si>
  <si>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</si>
  <si>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</si>
  <si>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</si>
  <si>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</si>
  <si>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</si>
  <si>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</si>
  <si>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</si>
  <si>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</si>
  <si>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</si>
  <si>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</si>
  <si>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</si>
  <si>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</si>
  <si>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</si>
  <si>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</si>
  <si>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</si>
  <si>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</si>
  <si>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</si>
  <si>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</si>
  <si>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</si>
  <si>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</si>
  <si>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</si>
  <si>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</si>
  <si>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</si>
  <si>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</si>
  <si>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</si>
  <si>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</si>
  <si>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</si>
  <si>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</si>
  <si>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</si>
  <si>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</si>
  <si>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</si>
  <si>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</si>
  <si>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</si>
  <si>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</si>
  <si>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</si>
  <si>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</si>
  <si>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</si>
  <si>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</si>
  <si>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</si>
  <si>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</si>
  <si>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</si>
  <si>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</si>
  <si>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</si>
  <si>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</si>
  <si>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</si>
  <si>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</si>
  <si>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</si>
  <si>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</si>
  <si>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</si>
  <si>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</si>
  <si>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</si>
  <si>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</si>
  <si>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</si>
  <si>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</si>
  <si>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</si>
  <si>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</si>
  <si>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</si>
  <si>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</si>
  <si>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</si>
  <si>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</si>
  <si>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</si>
  <si>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</si>
  <si>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</si>
  <si>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</si>
  <si>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</si>
  <si>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</si>
  <si>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</si>
  <si>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</si>
  <si>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</si>
  <si>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</si>
  <si>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</si>
  <si>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</si>
  <si>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</si>
  <si>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</si>
  <si>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</si>
  <si>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</si>
  <si>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</si>
  <si>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</si>
  <si>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</si>
  <si>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</si>
  <si>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</si>
  <si>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</si>
  <si>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</si>
  <si>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</si>
  <si>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</si>
  <si>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</si>
  <si>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</si>
  <si>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</si>
  <si>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</si>
  <si>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</si>
  <si>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</si>
  <si>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</si>
  <si>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</si>
  <si>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</si>
  <si>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</si>
  <si>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</si>
  <si>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</si>
  <si>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</si>
  <si>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</si>
  <si>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</si>
  <si>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</si>
  <si>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</si>
  <si>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</si>
  <si>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</si>
  <si>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</si>
  <si>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</si>
  <si>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</si>
  <si>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</si>
  <si>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</si>
  <si>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</si>
  <si>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</si>
  <si>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</si>
  <si>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</si>
  <si>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</si>
  <si>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</si>
  <si>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</si>
  <si>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</si>
  <si>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</si>
  <si>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</si>
  <si>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</si>
  <si>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</si>
  <si>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</si>
  <si>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</si>
  <si>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</si>
  <si>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</si>
  <si>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</si>
  <si>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</si>
  <si>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</si>
  <si>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</si>
  <si>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</si>
  <si>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</si>
  <si>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</si>
  <si>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</si>
  <si>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</si>
  <si>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</si>
  <si>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</si>
  <si>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</si>
  <si>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</si>
  <si>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</si>
  <si>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</si>
  <si>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</si>
  <si>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</si>
  <si>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</si>
  <si>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</si>
  <si>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</si>
  <si>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</si>
  <si>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</si>
  <si>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</si>
  <si>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</si>
  <si>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</si>
  <si>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</si>
  <si>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</si>
  <si>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</si>
  <si>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</si>
  <si>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</si>
  <si>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</si>
  <si>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</si>
  <si>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</si>
  <si>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</si>
  <si>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</si>
  <si>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</si>
  <si>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</si>
  <si>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</si>
  <si>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</si>
  <si>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</si>
  <si>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</si>
  <si>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</si>
  <si>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</si>
  <si>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</si>
  <si>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</si>
  <si>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</si>
  <si>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</si>
  <si>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</si>
  <si>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</si>
  <si>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</si>
  <si>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</si>
  <si>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</si>
  <si>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</si>
  <si>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</si>
  <si>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</si>
  <si>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</si>
  <si>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</si>
  <si>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</si>
  <si>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</si>
  <si>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</si>
  <si>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</si>
  <si>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</si>
  <si>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</si>
  <si>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</si>
  <si>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</si>
  <si>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</si>
  <si>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</si>
  <si>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</si>
  <si>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</si>
  <si>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</si>
  <si>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</si>
  <si>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</si>
  <si>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</si>
  <si>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</si>
  <si>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</si>
  <si>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</si>
  <si>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</si>
  <si>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</si>
  <si>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</si>
  <si>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</si>
  <si>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</si>
  <si>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</si>
  <si>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</si>
  <si>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</si>
  <si>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</si>
  <si>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</si>
  <si>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</si>
  <si>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</si>
  <si>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</si>
  <si>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</si>
  <si>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</si>
  <si>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</si>
  <si>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</si>
  <si>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</si>
  <si>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</si>
  <si>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</si>
  <si>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</si>
  <si>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</si>
  <si>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</si>
  <si>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</si>
  <si>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</si>
  <si>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</si>
  <si>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</si>
  <si>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</si>
  <si>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</si>
  <si>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</si>
  <si>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</si>
  <si>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</si>
  <si>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</si>
  <si>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</si>
  <si>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</si>
  <si>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</si>
  <si>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</si>
  <si>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</si>
  <si>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</si>
  <si>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</si>
  <si>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</si>
  <si>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</si>
  <si>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</si>
  <si>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</si>
  <si>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</si>
  <si>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</si>
  <si>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</si>
  <si>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</si>
  <si>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</si>
  <si>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</si>
  <si>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</si>
  <si>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</si>
  <si>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</si>
  <si>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</si>
  <si>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</si>
  <si>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</si>
  <si>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</si>
  <si>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</si>
  <si>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</si>
  <si>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</si>
  <si>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</si>
  <si>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</si>
  <si>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</si>
  <si>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</si>
  <si>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</si>
  <si>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</si>
  <si>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</si>
  <si>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</si>
  <si>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</si>
  <si>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</si>
  <si>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</si>
  <si>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</si>
  <si>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</si>
  <si>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</si>
  <si>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</si>
  <si>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</si>
  <si>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</si>
  <si>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</si>
  <si>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</si>
  <si>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</si>
  <si>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</si>
  <si>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</si>
  <si>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</si>
  <si>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</si>
  <si>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</si>
  <si>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</si>
  <si>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</si>
  <si>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</si>
  <si>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</si>
  <si>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</si>
  <si>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</si>
  <si>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</si>
  <si>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</si>
  <si>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</si>
  <si>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</si>
  <si>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</si>
  <si>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</si>
  <si>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</si>
  <si>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</si>
  <si>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</si>
  <si>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</si>
  <si>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</si>
  <si>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</si>
  <si>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</si>
  <si>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</si>
  <si>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</si>
  <si>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</si>
  <si>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</si>
  <si>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</si>
  <si>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</si>
  <si>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</si>
  <si>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</si>
  <si>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</si>
  <si>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</si>
  <si>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</si>
  <si>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</si>
  <si>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</si>
  <si>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</si>
  <si>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</si>
  <si>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</si>
  <si>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</si>
  <si>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</si>
  <si>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</si>
  <si>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</si>
  <si>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</si>
  <si>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</si>
  <si>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</si>
  <si>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</si>
  <si>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</si>
  <si>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</si>
  <si>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</si>
  <si>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</si>
  <si>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</si>
  <si>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</si>
  <si>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</si>
  <si>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</si>
  <si>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</si>
  <si>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</si>
  <si>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</si>
  <si>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</si>
  <si>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</si>
  <si>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</si>
  <si>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</si>
  <si>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</si>
  <si>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</si>
  <si>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</si>
  <si>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</si>
  <si>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</si>
  <si>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</si>
  <si>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</si>
  <si>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</si>
  <si>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</si>
  <si>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</si>
  <si>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</si>
  <si>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</si>
  <si>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</si>
  <si>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</si>
  <si>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</si>
  <si>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</si>
  <si>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</si>
  <si>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</si>
  <si>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</si>
  <si>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</si>
  <si>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</si>
  <si>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</si>
  <si>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</si>
  <si>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</si>
  <si>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</si>
  <si>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</si>
  <si>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</si>
  <si>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</si>
  <si>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</si>
  <si>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</si>
  <si>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</si>
  <si>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</si>
  <si>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</si>
  <si>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</si>
  <si>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</si>
  <si>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</si>
  <si>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</si>
  <si>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</si>
  <si>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</si>
  <si>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</si>
  <si>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</si>
  <si>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</si>
  <si>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</si>
  <si>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</si>
  <si>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</si>
  <si>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</si>
  <si>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</si>
  <si>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</si>
  <si>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</si>
  <si>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</si>
  <si>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</si>
  <si>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</si>
  <si>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</si>
  <si>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</si>
  <si>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</si>
  <si>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</si>
  <si>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</si>
  <si>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</si>
  <si>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</si>
  <si>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</si>
  <si>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</si>
  <si>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</si>
  <si>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</si>
  <si>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</si>
  <si>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</si>
  <si>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</si>
  <si>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</si>
  <si>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</si>
  <si>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</si>
  <si>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</si>
  <si>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</si>
  <si>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</si>
  <si>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</si>
  <si>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</si>
  <si>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</si>
  <si>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</si>
  <si>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</si>
  <si>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</si>
  <si>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</si>
  <si>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</si>
  <si>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</si>
  <si>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</si>
  <si>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</si>
  <si>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</si>
  <si>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</si>
  <si>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</si>
  <si>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</si>
  <si>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</si>
  <si>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</si>
  <si>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</si>
  <si>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</si>
  <si>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</si>
  <si>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</si>
  <si>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</si>
  <si>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</si>
  <si>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</si>
  <si>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</si>
  <si>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</si>
  <si>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</si>
  <si>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</si>
  <si>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</si>
  <si>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</si>
  <si>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</si>
  <si>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</si>
  <si>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</si>
  <si>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</si>
  <si>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</si>
  <si>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</si>
  <si>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</si>
  <si>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</si>
  <si>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</si>
  <si>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</si>
  <si>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</si>
  <si>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</si>
  <si>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</si>
  <si>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</si>
  <si>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</si>
  <si>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</si>
  <si>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</si>
  <si>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</si>
  <si>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</si>
  <si>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</si>
  <si>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</si>
  <si>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</si>
  <si>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</si>
  <si>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</si>
  <si>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</si>
  <si>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</si>
  <si>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</si>
  <si>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</si>
  <si>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</si>
  <si>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</si>
  <si>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</si>
  <si>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</si>
  <si>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</si>
  <si>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</si>
  <si>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</si>
  <si>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</si>
  <si>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</si>
  <si>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</si>
  <si>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</si>
  <si>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</si>
  <si>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</si>
  <si>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</si>
  <si>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</si>
  <si>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</si>
  <si>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</si>
  <si>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</si>
  <si>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</si>
  <si>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</si>
  <si>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</si>
  <si>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</si>
  <si>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</si>
  <si>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</si>
  <si>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</si>
  <si>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</si>
  <si>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</si>
  <si>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</si>
  <si>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</si>
  <si>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</si>
  <si>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</si>
  <si>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</si>
  <si>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</si>
  <si>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</si>
  <si>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</si>
  <si>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</si>
  <si>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</si>
  <si>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</si>
  <si>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</si>
  <si>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</si>
  <si>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</si>
  <si>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</si>
  <si>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</si>
  <si>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</si>
  <si>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</si>
  <si>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</si>
  <si>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</si>
  <si>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</si>
  <si>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</si>
  <si>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</si>
  <si>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</si>
  <si>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</si>
  <si>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</si>
  <si>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</si>
  <si>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</si>
  <si>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</si>
  <si>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</si>
  <si>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</si>
  <si>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</si>
  <si>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</si>
  <si>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</si>
  <si>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</si>
  <si>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</si>
  <si>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</si>
  <si>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</si>
  <si>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</si>
  <si>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</si>
  <si>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</si>
  <si>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</si>
  <si>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</si>
  <si>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</si>
  <si>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</si>
  <si>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</si>
  <si>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</si>
  <si>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</si>
  <si>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</si>
  <si>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</si>
  <si>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</si>
  <si>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</si>
  <si>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</si>
  <si>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</si>
  <si>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</si>
  <si>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</si>
  <si>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</si>
  <si>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</si>
  <si>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</si>
  <si>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</si>
  <si>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</si>
  <si>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</si>
  <si>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</si>
  <si>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</si>
  <si>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</si>
  <si>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</si>
  <si>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</si>
  <si>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</si>
  <si>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</si>
  <si>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</si>
  <si>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</si>
  <si>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</si>
  <si>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</si>
  <si>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</si>
  <si>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</si>
  <si>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</si>
  <si>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</si>
  <si>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</si>
  <si>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</si>
  <si>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</si>
  <si>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</si>
  <si>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</si>
  <si>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</si>
  <si>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</si>
  <si>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</si>
  <si>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</si>
  <si>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</si>
  <si>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</si>
  <si>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</si>
  <si>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</si>
  <si>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</si>
  <si>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</si>
  <si>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</si>
  <si>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</si>
  <si>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</si>
  <si>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</si>
  <si>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</si>
  <si>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</si>
  <si>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</si>
  <si>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</si>
  <si>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</si>
  <si>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</si>
  <si>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</si>
  <si>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</si>
  <si>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</si>
  <si>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</si>
  <si>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</si>
  <si>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</si>
  <si>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</si>
  <si>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</si>
  <si>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</si>
  <si>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</si>
  <si>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</si>
  <si>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</si>
  <si>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</si>
  <si>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</si>
  <si>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</si>
  <si>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</si>
  <si>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</si>
  <si>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</si>
  <si>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</si>
  <si>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</si>
  <si>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</si>
  <si>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</si>
  <si>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</si>
  <si>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</si>
  <si>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</si>
  <si>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</si>
  <si>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</si>
  <si>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</si>
  <si>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</si>
  <si>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</si>
  <si>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</si>
  <si>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</si>
  <si>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</si>
  <si>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</si>
  <si>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</si>
  <si>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</si>
  <si>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</si>
  <si>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</si>
  <si>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</si>
  <si>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</si>
  <si>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</si>
  <si>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</si>
  <si>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</si>
  <si>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</si>
  <si>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</si>
  <si>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</si>
  <si>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</si>
  <si>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</si>
  <si>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</si>
  <si>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</si>
  <si>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</si>
  <si>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</si>
  <si>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</si>
  <si>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</si>
  <si>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</si>
  <si>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</si>
  <si>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</si>
  <si>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</si>
  <si>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</si>
  <si>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</si>
  <si>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</si>
  <si>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</si>
  <si>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</si>
  <si>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</si>
  <si>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</si>
  <si>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</si>
  <si>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</si>
  <si>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</si>
  <si>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</si>
  <si>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</si>
  <si>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</si>
  <si>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</si>
  <si>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</si>
  <si>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</si>
  <si>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</si>
  <si>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</si>
  <si>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</si>
  <si>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</si>
  <si>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</si>
  <si>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</si>
  <si>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</si>
  <si>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</si>
  <si>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</si>
  <si>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</si>
  <si>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</si>
  <si>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</si>
  <si>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</si>
  <si>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</si>
  <si>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</si>
  <si>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</si>
  <si>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</si>
  <si>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</si>
  <si>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</si>
  <si>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</si>
  <si>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</si>
  <si>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</si>
  <si>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</si>
  <si>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</si>
  <si>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</si>
  <si>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</si>
  <si>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</si>
  <si>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</si>
  <si>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</si>
  <si>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</si>
  <si>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</si>
  <si>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</si>
  <si>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</si>
  <si>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</si>
  <si>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</si>
  <si>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</si>
  <si>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</si>
  <si>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</si>
  <si>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</si>
  <si>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</si>
  <si>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</si>
  <si>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</si>
  <si>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</si>
  <si>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</si>
  <si>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</si>
  <si>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</si>
  <si>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</si>
  <si>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</si>
  <si>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</si>
  <si>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</si>
  <si>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</si>
  <si>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</si>
  <si>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</si>
  <si>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</si>
  <si>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</si>
  <si>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</si>
  <si>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</si>
  <si>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</si>
  <si>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</si>
  <si>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</si>
  <si>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</si>
  <si>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</si>
  <si>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</si>
  <si>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</si>
  <si>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</si>
  <si>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</si>
  <si>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</si>
  <si>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</si>
  <si>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</si>
  <si>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</si>
  <si>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</si>
  <si>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</si>
  <si>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</si>
  <si>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</si>
  <si>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</si>
  <si>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</si>
  <si>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</si>
  <si>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</si>
  <si>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</si>
  <si>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</si>
  <si>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</si>
  <si>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</si>
  <si>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</si>
  <si>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</si>
  <si>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</si>
  <si>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</si>
  <si>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</si>
  <si>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</si>
  <si>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</si>
  <si>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</si>
  <si>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</si>
  <si>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</si>
  <si>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</si>
  <si>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</si>
  <si>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</si>
  <si>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</si>
  <si>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</si>
  <si>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</si>
  <si>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</si>
  <si>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</si>
  <si>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</si>
  <si>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</si>
  <si>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</si>
  <si>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</si>
  <si>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</si>
  <si>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</si>
  <si>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</si>
  <si>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</si>
  <si>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</si>
  <si>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</si>
  <si>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</si>
  <si>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</si>
  <si>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</si>
  <si>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</si>
  <si>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</si>
  <si>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</si>
  <si>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</si>
  <si>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</si>
  <si>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</si>
  <si>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</si>
  <si>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</si>
  <si>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</si>
  <si>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</si>
  <si>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</si>
  <si>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</si>
  <si>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</si>
  <si>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</si>
  <si>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</si>
  <si>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</si>
  <si>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</si>
  <si>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</si>
  <si>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</si>
  <si>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</si>
  <si>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</si>
  <si>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</si>
  <si>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</si>
  <si>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</si>
  <si>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</si>
  <si>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</si>
  <si>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</si>
  <si>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</si>
  <si>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</si>
  <si>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</si>
  <si>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</si>
  <si>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</si>
  <si>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</si>
  <si>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</si>
  <si>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</si>
  <si>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</si>
  <si>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</si>
  <si>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</si>
  <si>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</si>
  <si>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</si>
  <si>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</si>
  <si>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</si>
  <si>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</si>
  <si>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</si>
  <si>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</si>
  <si>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</si>
  <si>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</si>
  <si>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</si>
  <si>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</si>
  <si>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</si>
  <si>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</si>
  <si>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</si>
  <si>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</si>
  <si>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</si>
  <si>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</si>
  <si>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</si>
  <si>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</si>
  <si>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</si>
  <si>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</si>
  <si>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</si>
  <si>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</si>
  <si>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</si>
  <si>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</si>
  <si>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</si>
  <si>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</si>
  <si>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</si>
  <si>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</si>
  <si>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</si>
  <si>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</si>
  <si>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</si>
  <si>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</si>
  <si>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</si>
  <si>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</si>
  <si>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</si>
  <si>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</si>
  <si>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</si>
  <si>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</si>
  <si>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</si>
  <si>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</si>
  <si>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</si>
  <si>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</si>
  <si>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</si>
  <si>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</si>
  <si>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</si>
  <si>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</si>
  <si>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</si>
  <si>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</si>
  <si>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</si>
  <si>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</si>
  <si>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</si>
  <si>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</si>
  <si>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</si>
  <si>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</si>
  <si>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</si>
  <si>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</si>
  <si>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</si>
  <si>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</si>
  <si>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</si>
  <si>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</si>
  <si>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</si>
  <si>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</si>
  <si>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</si>
  <si>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</si>
  <si>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</si>
  <si>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</si>
  <si>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</si>
  <si>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</si>
  <si>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</si>
  <si>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</si>
  <si>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</si>
  <si>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</si>
  <si>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</si>
  <si>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</si>
  <si>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</si>
  <si>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</si>
  <si>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</si>
  <si>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</si>
  <si>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</si>
  <si>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</si>
  <si>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</si>
  <si>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</si>
  <si>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</si>
  <si>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</si>
  <si>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</si>
  <si>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</si>
  <si>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</si>
  <si>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</si>
  <si>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</si>
  <si>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</si>
  <si>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</si>
  <si>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</si>
  <si>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</si>
  <si>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</si>
  <si>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</si>
  <si>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</si>
  <si>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</si>
  <si>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</si>
  <si>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</si>
  <si>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</si>
  <si>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</si>
  <si>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</si>
  <si>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</si>
  <si>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</si>
  <si>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</si>
  <si>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</si>
  <si>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</si>
  <si>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</si>
  <si>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</si>
  <si>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</si>
  <si>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</si>
  <si>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</si>
  <si>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</si>
  <si>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</si>
  <si>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</si>
  <si>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</si>
  <si>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</si>
  <si>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</si>
  <si>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</si>
  <si>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</si>
  <si>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</si>
  <si>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</si>
  <si>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</si>
  <si>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</si>
  <si>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</si>
  <si>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</si>
  <si>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</si>
  <si>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</si>
  <si>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</si>
  <si>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</si>
  <si>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</si>
  <si>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</si>
  <si>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</si>
  <si>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</si>
  <si>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</si>
  <si>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</si>
  <si>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</si>
  <si>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</si>
  <si>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</si>
  <si>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</si>
  <si>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</si>
  <si>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</si>
  <si>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</si>
  <si>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</si>
  <si>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</si>
  <si>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</si>
  <si>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</si>
  <si>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</si>
  <si>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</si>
  <si>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</si>
  <si>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</si>
  <si>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</si>
  <si>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</si>
  <si>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</si>
  <si>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</si>
  <si>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</si>
  <si>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</si>
  <si>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</si>
  <si>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</si>
  <si>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</si>
  <si>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</si>
  <si>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</si>
  <si>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</si>
  <si>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</si>
  <si>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</si>
  <si>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</si>
  <si>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</si>
  <si>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</si>
  <si>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</si>
  <si>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</si>
  <si>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</si>
  <si>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</si>
  <si>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</si>
  <si>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</si>
  <si>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</si>
  <si>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</si>
  <si>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</si>
  <si>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</si>
  <si>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</si>
  <si>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</si>
  <si>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</si>
  <si>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</si>
  <si>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</si>
  <si>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</si>
  <si>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</si>
  <si>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</si>
  <si>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</si>
  <si>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</si>
  <si>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</si>
  <si>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</si>
  <si>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</si>
  <si>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</si>
  <si>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</si>
  <si>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</si>
  <si>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</si>
  <si>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</si>
  <si>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</si>
  <si>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</si>
  <si>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</si>
  <si>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</si>
  <si>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</si>
  <si>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</si>
  <si>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</si>
  <si>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</si>
  <si>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</si>
  <si>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</si>
  <si>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</si>
  <si>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</si>
  <si>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</si>
  <si>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</si>
  <si>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</si>
  <si>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</si>
  <si>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</si>
  <si>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</si>
  <si>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</si>
  <si>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</si>
  <si>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</si>
  <si>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</si>
  <si>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</si>
  <si>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</si>
  <si>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</si>
  <si>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</si>
  <si>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</si>
  <si>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</si>
  <si>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</si>
  <si>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</si>
  <si>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</si>
  <si>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</si>
  <si>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</si>
  <si>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</si>
  <si>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</si>
  <si>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</si>
  <si>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</si>
  <si>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</si>
  <si>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</si>
  <si>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</si>
  <si>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</si>
  <si>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</si>
  <si>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</si>
  <si>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</si>
  <si>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</si>
  <si>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</si>
  <si>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</si>
  <si>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</si>
  <si>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</si>
  <si>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</si>
  <si>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</si>
  <si>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</si>
  <si>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</si>
  <si>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</si>
  <si>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</si>
  <si>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</si>
  <si>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</si>
  <si>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</si>
  <si>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</si>
  <si>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</si>
  <si>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</si>
  <si>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</si>
  <si>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</si>
  <si>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</si>
  <si>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</si>
  <si>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</si>
  <si>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</si>
  <si>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</si>
  <si>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</si>
  <si>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</si>
  <si>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</si>
  <si>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</si>
  <si>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</si>
  <si>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</si>
  <si>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</si>
  <si>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</si>
  <si>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</si>
  <si>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</si>
  <si>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</si>
  <si>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</si>
  <si>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</si>
  <si>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</si>
  <si>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</si>
  <si>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</si>
  <si>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</si>
  <si>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</si>
  <si>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</si>
  <si>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</si>
  <si>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</si>
  <si>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</si>
  <si>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</si>
  <si>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</si>
  <si>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</si>
  <si>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</si>
  <si>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</si>
  <si>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</si>
  <si>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</si>
  <si>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</si>
  <si>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</si>
  <si>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</si>
  <si>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</si>
  <si>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</si>
  <si>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</si>
  <si>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</si>
  <si>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</si>
  <si>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</si>
  <si>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</si>
  <si>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</si>
  <si>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</si>
  <si>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</si>
  <si>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</si>
  <si>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</si>
  <si>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</si>
  <si>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</si>
  <si>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</si>
  <si>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</si>
  <si>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</si>
  <si>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</si>
  <si>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</si>
  <si>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</si>
  <si>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</si>
  <si>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</si>
  <si>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</si>
  <si>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</si>
  <si>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</si>
  <si>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</si>
  <si>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</si>
  <si>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</si>
  <si>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</si>
  <si>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</si>
  <si>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</si>
  <si>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</si>
  <si>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</si>
  <si>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</si>
  <si>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</si>
  <si>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</si>
  <si>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</si>
  <si>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</si>
  <si>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</si>
  <si>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</si>
  <si>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</si>
  <si>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</si>
  <si>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</si>
  <si>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</si>
  <si>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</si>
  <si>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</si>
  <si>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</si>
  <si>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</si>
  <si>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</si>
  <si>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</si>
  <si>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</si>
  <si>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</si>
  <si>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</si>
  <si>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</si>
  <si>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</si>
  <si>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</si>
  <si>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</si>
  <si>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</si>
  <si>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</si>
  <si>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</si>
  <si>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</si>
  <si>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</si>
  <si>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</si>
  <si>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</si>
  <si>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</si>
  <si>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</si>
  <si>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</si>
  <si>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</si>
  <si>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</si>
  <si>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</si>
  <si>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</si>
  <si>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</si>
  <si>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</si>
  <si>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</si>
  <si>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</si>
  <si>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</si>
  <si>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</si>
  <si>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</si>
  <si>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</si>
  <si>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</si>
  <si>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</si>
  <si>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</si>
  <si>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</si>
  <si>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</si>
  <si>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</si>
  <si>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</si>
  <si>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</si>
  <si>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</si>
  <si>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</si>
  <si>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</si>
  <si>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</si>
  <si>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</si>
  <si>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</si>
  <si>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</si>
  <si>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</si>
  <si>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</si>
  <si>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</si>
  <si>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</si>
  <si>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</si>
  <si>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</si>
  <si>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</si>
  <si>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</si>
  <si>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</si>
  <si>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</si>
  <si>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</si>
  <si>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</si>
  <si>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</si>
  <si>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</si>
  <si>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</si>
  <si>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</si>
  <si>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</si>
  <si>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</si>
  <si>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</si>
  <si>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</si>
  <si>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</si>
  <si>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</si>
  <si>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</si>
  <si>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</si>
  <si>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</si>
  <si>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</si>
  <si>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</si>
  <si>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</si>
  <si>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</si>
  <si>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</si>
  <si>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</si>
  <si>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</si>
  <si>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</si>
  <si>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</si>
  <si>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</si>
  <si>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</si>
  <si>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</si>
  <si>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</si>
  <si>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</si>
  <si>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</si>
  <si>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</si>
  <si>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</si>
  <si>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</si>
  <si>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</si>
  <si>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</si>
  <si>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</si>
  <si>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</si>
  <si>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</si>
  <si>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</si>
  <si>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</si>
  <si>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</si>
  <si>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</si>
  <si>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</si>
  <si>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</si>
  <si>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</si>
  <si>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</si>
  <si>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</si>
  <si>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</si>
  <si>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</si>
  <si>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</si>
  <si>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</si>
  <si>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</si>
  <si>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</si>
  <si>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</si>
  <si>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</si>
  <si>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</si>
  <si>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</si>
  <si>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</si>
  <si>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</si>
  <si>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</si>
  <si>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</si>
  <si>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</si>
  <si>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</si>
  <si>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</si>
  <si>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</si>
  <si>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</si>
  <si>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</si>
  <si>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</si>
  <si>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</si>
  <si>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</si>
  <si>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</si>
  <si>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</si>
  <si>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</si>
  <si>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</si>
  <si>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</si>
  <si>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</si>
  <si>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</si>
  <si>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</si>
  <si>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</si>
  <si>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</si>
  <si>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</si>
  <si>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</si>
  <si>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</si>
  <si>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</si>
  <si>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</si>
  <si>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</si>
  <si>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</si>
  <si>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</si>
  <si>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</si>
  <si>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</si>
  <si>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</si>
  <si>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</si>
  <si>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</si>
  <si>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</si>
  <si>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</si>
  <si>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</si>
  <si>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</si>
  <si>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</si>
  <si>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</si>
  <si>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</si>
  <si>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</si>
  <si>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</si>
  <si>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</si>
  <si>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</si>
  <si>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</si>
  <si>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</si>
  <si>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</si>
  <si>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</si>
  <si>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</si>
  <si>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</si>
  <si>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</si>
  <si>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</si>
  <si>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</si>
  <si>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</si>
  <si>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</si>
  <si>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</si>
  <si>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</si>
  <si>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</si>
  <si>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</si>
  <si>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</si>
  <si>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</si>
  <si>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</si>
  <si>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</si>
  <si>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</si>
  <si>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</si>
  <si>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</si>
  <si>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</si>
  <si>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</si>
  <si>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</si>
  <si>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</si>
  <si>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</si>
  <si>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</si>
  <si>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</si>
  <si>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</si>
  <si>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</si>
  <si>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</si>
  <si>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</si>
  <si>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</si>
  <si>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</si>
  <si>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</si>
  <si>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</si>
  <si>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</si>
  <si>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</si>
  <si>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</si>
  <si>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</si>
  <si>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</si>
  <si>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</si>
  <si>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</si>
  <si>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</si>
  <si>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</si>
  <si>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</si>
  <si>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</si>
  <si>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</si>
  <si>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</si>
  <si>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</si>
  <si>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</si>
  <si>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</si>
  <si>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</si>
  <si>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</si>
  <si>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</si>
  <si>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</si>
  <si>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</si>
  <si>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</si>
  <si>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</si>
  <si>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</si>
  <si>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</si>
  <si>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</si>
  <si>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</si>
  <si>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</si>
  <si>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</si>
  <si>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</si>
  <si>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</si>
  <si>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</si>
  <si>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</si>
  <si>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</si>
  <si>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</si>
  <si>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</si>
  <si>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</si>
  <si>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</si>
  <si>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</si>
  <si>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</si>
  <si>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</si>
  <si>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</si>
  <si>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</si>
  <si>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</si>
  <si>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</si>
  <si>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</si>
  <si>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</si>
  <si>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</si>
  <si>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</si>
  <si>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</si>
  <si>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</si>
  <si>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</si>
  <si>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</si>
  <si>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</si>
  <si>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</si>
  <si>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</si>
  <si>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</si>
  <si>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</si>
  <si>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</si>
  <si>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</si>
  <si>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</si>
  <si>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</si>
  <si>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</si>
  <si>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</si>
  <si>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</si>
  <si>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</si>
  <si>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</si>
  <si>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</si>
  <si>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</si>
  <si>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</si>
  <si>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</si>
  <si>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</si>
  <si>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</si>
  <si>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</si>
  <si>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</si>
  <si>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</si>
  <si>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</si>
  <si>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</si>
  <si>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</si>
  <si>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</si>
  <si>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</si>
  <si>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</si>
  <si>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</si>
  <si>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</si>
  <si>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</si>
  <si>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</si>
  <si>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</si>
  <si>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</si>
  <si>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</si>
  <si>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</si>
  <si>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</si>
  <si>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</si>
  <si>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</si>
  <si>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</si>
  <si>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</si>
  <si>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</si>
  <si>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</si>
  <si>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</si>
  <si>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</si>
  <si>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</si>
  <si>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</si>
  <si>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</si>
  <si>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</si>
  <si>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</si>
  <si>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</si>
  <si>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</si>
  <si>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</si>
  <si>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</si>
  <si>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</si>
  <si>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</si>
  <si>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</si>
  <si>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</si>
  <si>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</si>
  <si>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</si>
  <si>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</si>
  <si>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</si>
  <si>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</si>
  <si>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</si>
  <si>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</si>
  <si>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</si>
  <si>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</si>
  <si>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</si>
  <si>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</si>
  <si>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</si>
  <si>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</si>
  <si>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</si>
  <si>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</si>
  <si>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</si>
  <si>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</si>
  <si>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</si>
  <si>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</si>
  <si>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</si>
  <si>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</si>
  <si>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</si>
  <si>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</si>
  <si>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</si>
  <si>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</si>
  <si>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</si>
  <si>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</si>
  <si>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</si>
  <si>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</si>
  <si>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</si>
  <si>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</si>
  <si>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</si>
  <si>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</si>
  <si>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</si>
  <si>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</si>
  <si>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</si>
  <si>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</si>
  <si>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</si>
  <si>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</si>
  <si>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</si>
  <si>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</si>
  <si>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</si>
  <si>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</si>
  <si>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</si>
  <si>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</si>
  <si>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</si>
  <si>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</si>
  <si>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</si>
  <si>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</si>
  <si>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</si>
  <si>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</si>
  <si>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</si>
  <si>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</si>
  <si>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</si>
  <si>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</si>
  <si>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</si>
  <si>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</si>
  <si>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</si>
  <si>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</si>
  <si>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</si>
  <si>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</si>
  <si>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</si>
  <si>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</si>
  <si>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</si>
  <si>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</si>
  <si>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</si>
  <si>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</si>
  <si>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</si>
  <si>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</si>
  <si>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</si>
  <si>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</si>
  <si>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</si>
  <si>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</si>
  <si>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</si>
  <si>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</si>
  <si>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</si>
  <si>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</si>
  <si>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</si>
  <si>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</si>
  <si>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</si>
  <si>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</si>
  <si>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</si>
  <si>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</si>
  <si>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</si>
  <si>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</si>
  <si>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</si>
  <si>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</si>
  <si>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</si>
  <si>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</si>
  <si>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</si>
  <si>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</si>
  <si>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</si>
  <si>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</si>
  <si>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</si>
  <si>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</si>
  <si>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</si>
  <si>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</si>
  <si>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</si>
  <si>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</si>
  <si>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</si>
  <si>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</si>
  <si>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</si>
  <si>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</si>
  <si>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</si>
  <si>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</si>
  <si>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</si>
  <si>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</si>
  <si>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</si>
  <si>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</si>
  <si>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</si>
  <si>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</si>
  <si>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</si>
  <si>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</si>
  <si>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</si>
  <si>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</si>
  <si>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</si>
  <si>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</si>
  <si>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</si>
  <si>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</si>
  <si>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</si>
  <si>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</si>
  <si>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</si>
  <si>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</si>
  <si>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</si>
  <si>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</si>
  <si>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</si>
  <si>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</si>
  <si>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</si>
  <si>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</si>
  <si>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</si>
  <si>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</si>
  <si>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</si>
  <si>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</si>
  <si>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</si>
  <si>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</si>
  <si>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</si>
  <si>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</si>
  <si>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</si>
  <si>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</si>
  <si>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</si>
  <si>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</si>
  <si>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</si>
  <si>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</si>
  <si>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</si>
  <si>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</si>
  <si>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</si>
  <si>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</si>
  <si>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</si>
  <si>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</si>
  <si>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</si>
  <si>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</si>
  <si>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</si>
  <si>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</si>
  <si>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</si>
  <si>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</si>
  <si>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</si>
  <si>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</si>
  <si>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</si>
  <si>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</si>
  <si>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</si>
  <si>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</si>
  <si>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</si>
  <si>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</si>
  <si>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</si>
  <si>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</si>
  <si>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</si>
  <si>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</si>
  <si>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</si>
  <si>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</si>
  <si>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</si>
  <si>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</si>
  <si>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</si>
  <si>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</si>
  <si>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</si>
  <si>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</si>
  <si>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</si>
  <si>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</si>
  <si>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</si>
  <si>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</si>
  <si>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</si>
  <si>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</si>
  <si>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</si>
  <si>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</si>
  <si>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</si>
  <si>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</si>
  <si>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</si>
  <si>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</si>
  <si>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</si>
  <si>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</si>
  <si>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</si>
  <si>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</si>
  <si>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</si>
  <si>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</si>
  <si>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</si>
  <si>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</si>
  <si>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</si>
  <si>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</si>
  <si>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</si>
  <si>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</si>
  <si>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</si>
  <si>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</si>
  <si>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</si>
  <si>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</si>
  <si>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</si>
  <si>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</si>
  <si>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</si>
  <si>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</si>
  <si>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</si>
  <si>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</si>
  <si>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</si>
  <si>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</si>
  <si>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</si>
  <si>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</si>
  <si>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</si>
  <si>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</si>
  <si>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</si>
  <si>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</si>
  <si>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</si>
  <si>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</si>
  <si>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</si>
  <si>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</si>
  <si>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</si>
  <si>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</si>
  <si>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</si>
  <si>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</si>
  <si>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</si>
  <si>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</si>
  <si>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</si>
  <si>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</si>
  <si>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</si>
  <si>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</si>
  <si>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</si>
  <si>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</si>
  <si>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</si>
  <si>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</si>
  <si>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</si>
  <si>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</si>
  <si>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</si>
  <si>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</si>
  <si>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</si>
  <si>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</si>
  <si>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</si>
  <si>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</si>
  <si>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</si>
  <si>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</si>
  <si>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</si>
  <si>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</si>
  <si>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</si>
  <si>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</si>
  <si>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</si>
  <si>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</si>
  <si>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</si>
  <si>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</si>
  <si>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</si>
  <si>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</si>
  <si>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</si>
  <si>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</si>
  <si>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</si>
  <si>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</si>
  <si>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</si>
  <si>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</si>
  <si>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</si>
  <si>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</si>
  <si>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</si>
  <si>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</si>
  <si>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</si>
  <si>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</si>
  <si>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</si>
  <si>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</si>
  <si>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</si>
  <si>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</si>
  <si>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</si>
  <si>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</si>
  <si>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</si>
  <si>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</si>
  <si>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</si>
  <si>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</si>
  <si>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</si>
  <si>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</si>
  <si>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</si>
  <si>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</si>
  <si>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</si>
  <si>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</si>
  <si>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</si>
  <si>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</si>
  <si>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</si>
  <si>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</si>
  <si>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</si>
  <si>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</si>
  <si>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</si>
  <si>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</si>
  <si>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</si>
  <si>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</si>
  <si>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</si>
  <si>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</si>
  <si>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</si>
  <si>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</si>
  <si>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</si>
  <si>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</si>
  <si>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</si>
  <si>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</si>
  <si>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</si>
  <si>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</si>
  <si>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</si>
  <si>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</si>
  <si>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</si>
  <si>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</si>
  <si>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</si>
  <si>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</si>
  <si>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</si>
  <si>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</si>
  <si>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</si>
  <si>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</si>
  <si>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</si>
  <si>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</si>
  <si>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</si>
  <si>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</si>
  <si>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</si>
  <si>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</si>
  <si>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</si>
  <si>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</si>
  <si>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</si>
  <si>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</si>
  <si>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</si>
  <si>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</si>
  <si>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</si>
  <si>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</si>
  <si>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</si>
  <si>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</si>
  <si>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</si>
  <si>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</si>
  <si>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</si>
  <si>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</si>
  <si>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</si>
  <si>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</si>
  <si>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</si>
  <si>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</si>
  <si>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</si>
  <si>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</si>
  <si>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</si>
  <si>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</si>
  <si>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</si>
  <si>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</si>
  <si>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</si>
  <si>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</si>
  <si>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</si>
  <si>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</si>
  <si>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</si>
  <si>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</si>
  <si>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</si>
  <si>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</si>
  <si>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</si>
  <si>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</si>
  <si>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</si>
  <si>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</si>
  <si>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</si>
  <si>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</si>
  <si>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</si>
  <si>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</si>
  <si>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</si>
  <si>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</si>
  <si>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</si>
  <si>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</si>
  <si>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</si>
  <si>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</si>
  <si>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</si>
  <si>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</si>
  <si>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</si>
  <si>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</si>
  <si>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</si>
  <si>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</si>
  <si>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</si>
  <si>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</si>
  <si>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</si>
  <si>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</si>
  <si>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</si>
  <si>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</si>
  <si>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</si>
  <si>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</si>
  <si>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</si>
  <si>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</si>
  <si>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</si>
  <si>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</si>
  <si>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</si>
  <si>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</si>
  <si>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</si>
  <si>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</si>
  <si>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</si>
  <si>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</si>
  <si>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</si>
  <si>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</si>
  <si>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</si>
  <si>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</si>
  <si>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</si>
  <si>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</si>
  <si>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</si>
  <si>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</si>
  <si>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</si>
  <si>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</si>
  <si>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</si>
  <si>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</si>
  <si>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</si>
  <si>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</si>
  <si>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</si>
  <si>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</si>
  <si>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</si>
  <si>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</si>
  <si>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</si>
  <si>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</si>
  <si>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</si>
  <si>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</si>
  <si>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</si>
  <si>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</si>
  <si>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</si>
  <si>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</si>
  <si>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</si>
  <si>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</si>
  <si>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</si>
  <si>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</si>
  <si>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</si>
  <si>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</si>
  <si>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</si>
  <si>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</si>
  <si>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</si>
  <si>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</si>
  <si>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</si>
  <si>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</si>
  <si>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</si>
  <si>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</si>
  <si>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</si>
  <si>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</si>
  <si>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</si>
  <si>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</si>
  <si>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</si>
  <si>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</si>
  <si>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</si>
  <si>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</si>
  <si>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</si>
  <si>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</si>
  <si>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</si>
  <si>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</si>
  <si>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</si>
  <si>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</si>
  <si>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</si>
  <si>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</si>
  <si>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</si>
  <si>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</si>
  <si>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</si>
  <si>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</si>
  <si>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</si>
  <si>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</si>
  <si>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</si>
  <si>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</si>
  <si>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</si>
  <si>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</si>
  <si>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</si>
  <si>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</si>
  <si>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</si>
  <si>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</si>
  <si>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</si>
  <si>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</si>
  <si>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</si>
  <si>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</si>
  <si>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</si>
  <si>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</si>
  <si>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</si>
  <si>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</si>
  <si>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</si>
  <si>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</si>
  <si>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</si>
  <si>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</si>
  <si>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</si>
  <si>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</si>
  <si>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</si>
  <si>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</si>
  <si>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</si>
  <si>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</si>
  <si>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</si>
  <si>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</si>
  <si>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</si>
  <si>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</si>
  <si>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</si>
  <si>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</si>
  <si>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</si>
  <si>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</si>
  <si>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</si>
  <si>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</si>
  <si>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</si>
  <si>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</si>
  <si>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</si>
  <si>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</si>
  <si>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</si>
  <si>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</si>
  <si>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</si>
  <si>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</si>
  <si>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</si>
  <si>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</si>
  <si>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</si>
  <si>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</si>
  <si>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</si>
  <si>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</si>
  <si>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</si>
  <si>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</si>
  <si>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</si>
  <si>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</si>
  <si>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</si>
  <si>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</si>
  <si>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</si>
  <si>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</si>
  <si>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</si>
  <si>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</si>
  <si>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</si>
  <si>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</si>
  <si>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</si>
  <si>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</si>
  <si>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</si>
  <si>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</si>
  <si>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</si>
  <si>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</si>
  <si>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</si>
  <si>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</si>
  <si>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</si>
  <si>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</si>
  <si>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</si>
  <si>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</si>
  <si>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</si>
  <si>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</si>
  <si>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</si>
  <si>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</si>
  <si>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</si>
  <si>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</si>
  <si>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</si>
  <si>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</si>
  <si>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</si>
  <si>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</si>
  <si>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</si>
  <si>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</si>
  <si>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</si>
  <si>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</si>
  <si>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</si>
  <si>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</si>
  <si>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</si>
  <si>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</si>
  <si>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</si>
  <si>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</si>
  <si>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</si>
  <si>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</si>
  <si>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</si>
  <si>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</si>
  <si>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</si>
  <si>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</si>
  <si>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</si>
  <si>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</si>
  <si>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</si>
  <si>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</si>
  <si>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</si>
  <si>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</si>
  <si>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</si>
  <si>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</si>
  <si>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</si>
  <si>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</si>
  <si>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</si>
  <si>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</si>
  <si>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</si>
  <si>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</si>
  <si>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</si>
  <si>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</si>
  <si>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</si>
  <si>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</si>
  <si>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</si>
  <si>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</si>
  <si>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</si>
  <si>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</si>
  <si>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</si>
  <si>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</si>
  <si>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</si>
  <si>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</si>
  <si>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</si>
  <si>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</si>
  <si>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</si>
  <si>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</si>
  <si>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</si>
  <si>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</si>
  <si>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</si>
  <si>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</si>
  <si>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</si>
  <si>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</si>
  <si>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</si>
  <si>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</si>
  <si>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</si>
  <si>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</si>
  <si>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</si>
  <si>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</si>
  <si>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</si>
  <si>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</si>
  <si>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</si>
  <si>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</si>
  <si>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</si>
  <si>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</si>
  <si>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</si>
  <si>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</si>
  <si>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</si>
  <si>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</si>
  <si>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</si>
  <si>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</si>
  <si>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</si>
  <si>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</si>
  <si>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</si>
  <si>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</si>
  <si>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</si>
  <si>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</si>
  <si>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</si>
  <si>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</si>
  <si>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</si>
  <si>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</si>
  <si>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</si>
  <si>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</si>
  <si>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</si>
  <si>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</si>
  <si>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</si>
  <si>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</si>
  <si>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</si>
  <si>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</si>
  <si>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</si>
  <si>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</si>
  <si>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</si>
  <si>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</si>
  <si>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</si>
  <si>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</si>
  <si>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</si>
  <si>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</si>
  <si>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</si>
  <si>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</si>
  <si>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</si>
  <si>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</si>
  <si>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</si>
  <si>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</si>
  <si>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</si>
  <si>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</si>
  <si>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</si>
  <si>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</si>
  <si>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</si>
  <si>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</si>
  <si>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</si>
  <si>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</si>
  <si>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</si>
  <si>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</si>
  <si>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</si>
  <si>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</si>
  <si>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</si>
  <si>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</si>
  <si>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</si>
  <si>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</si>
  <si>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</si>
  <si>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</si>
  <si>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</si>
  <si>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</si>
  <si>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</si>
  <si>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</si>
  <si>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</si>
  <si>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</si>
  <si>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</si>
  <si>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</si>
  <si>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</si>
  <si>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</si>
  <si>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</si>
  <si>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</si>
  <si>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</si>
  <si>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</si>
  <si>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</si>
  <si>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</si>
  <si>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</si>
  <si>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</si>
  <si>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</si>
  <si>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</si>
  <si>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</si>
  <si>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</si>
  <si>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</si>
  <si>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</si>
  <si>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</si>
  <si>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</si>
  <si>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</si>
  <si>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</si>
  <si>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</si>
  <si>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</si>
  <si>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</si>
  <si>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</si>
  <si>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</si>
  <si>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</si>
  <si>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</si>
  <si>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</si>
  <si>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</si>
  <si>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</si>
  <si>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</si>
  <si>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</si>
  <si>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</si>
  <si>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</si>
  <si>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</si>
  <si>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</si>
  <si>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</si>
  <si>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</si>
  <si>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</si>
  <si>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</si>
  <si>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</si>
  <si>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</si>
  <si>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</si>
  <si>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</si>
  <si>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</si>
  <si>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</si>
  <si>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</si>
  <si>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</si>
  <si>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</si>
  <si>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</si>
  <si>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</si>
  <si>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</si>
  <si>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</si>
  <si>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</si>
  <si>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</si>
  <si>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</si>
  <si>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</si>
  <si>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</si>
  <si>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</si>
  <si>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</si>
  <si>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</si>
  <si>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</si>
  <si>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</si>
  <si>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</si>
  <si>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</si>
  <si>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</si>
  <si>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</si>
  <si>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</si>
  <si>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</si>
  <si>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</si>
  <si>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</si>
  <si>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</si>
  <si>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</si>
  <si>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</si>
  <si>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</si>
  <si>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</si>
  <si>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</si>
  <si>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</si>
  <si>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</si>
  <si>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</si>
  <si>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</si>
  <si>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</si>
  <si>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</si>
  <si>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</si>
  <si>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</si>
  <si>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</si>
  <si>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</si>
  <si>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</si>
  <si>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</si>
  <si>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</si>
  <si>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</si>
  <si>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</si>
  <si>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</si>
  <si>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</si>
  <si>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</si>
  <si>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</si>
  <si>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</si>
  <si>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</si>
  <si>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</si>
  <si>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</si>
  <si>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</si>
  <si>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</si>
  <si>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</si>
  <si>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</si>
  <si>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</si>
  <si>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</si>
  <si>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</si>
  <si>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</si>
  <si>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</si>
  <si>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</si>
  <si>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</si>
  <si>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</si>
  <si>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</si>
  <si>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</si>
  <si>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</si>
  <si>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</si>
  <si>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</si>
  <si>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</si>
  <si>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</si>
  <si>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</si>
  <si>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</si>
  <si>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</si>
  <si>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</si>
  <si>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</si>
  <si>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</si>
  <si>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</si>
  <si>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</si>
  <si>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</si>
  <si>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</si>
  <si>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</si>
  <si>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</si>
  <si>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</si>
  <si>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</si>
  <si>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</si>
  <si>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</si>
  <si>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</si>
  <si>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</si>
  <si>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</si>
  <si>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</si>
  <si>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</si>
  <si>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</si>
  <si>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</si>
  <si>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</si>
  <si>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</si>
  <si>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</si>
  <si>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</si>
  <si>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</si>
  <si>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</si>
  <si>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</si>
  <si>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</si>
  <si>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</si>
  <si>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</si>
  <si>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</si>
  <si>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</si>
  <si>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</si>
  <si>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</si>
  <si>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</si>
  <si>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</si>
  <si>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</si>
  <si>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</si>
  <si>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</si>
  <si>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</si>
  <si>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</si>
  <si>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</si>
  <si>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</si>
  <si>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</si>
  <si>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</si>
  <si>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</si>
  <si>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</si>
  <si>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</si>
  <si>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</si>
  <si>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</si>
  <si>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</si>
  <si>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</si>
  <si>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</si>
  <si>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</si>
  <si>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</si>
  <si>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</si>
  <si>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</si>
  <si>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</si>
  <si>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</si>
  <si>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</si>
  <si>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</si>
  <si>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</si>
  <si>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</si>
  <si>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</si>
  <si>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</si>
  <si>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</si>
  <si>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</si>
  <si>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</si>
  <si>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</si>
  <si>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</si>
  <si>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</si>
  <si>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</si>
  <si>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</si>
  <si>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</si>
  <si>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</si>
  <si>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</si>
  <si>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</si>
  <si>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</si>
  <si>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</si>
  <si>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</si>
  <si>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</si>
  <si>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</si>
  <si>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</si>
  <si>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</si>
  <si>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</si>
  <si>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</si>
  <si>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</si>
  <si>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</si>
  <si>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</si>
  <si>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</si>
  <si>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</si>
  <si>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</si>
  <si>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</si>
  <si>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</si>
  <si>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</si>
  <si>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</si>
  <si>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</si>
  <si>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</si>
  <si>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</si>
  <si>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</si>
  <si>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</si>
  <si>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</si>
  <si>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</si>
  <si>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</si>
  <si>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</si>
  <si>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</si>
  <si>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</si>
  <si>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</si>
  <si>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</si>
  <si>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</si>
  <si>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</si>
  <si>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</si>
  <si>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</si>
  <si>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</si>
  <si>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</si>
  <si>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</si>
  <si>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</si>
  <si>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</si>
  <si>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</si>
  <si>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</si>
  <si>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</si>
  <si>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</si>
  <si>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</si>
  <si>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</si>
  <si>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</si>
  <si>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</si>
  <si>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</si>
  <si>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</si>
  <si>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</si>
  <si>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</si>
  <si>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</si>
  <si>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</si>
  <si>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</si>
  <si>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</si>
  <si>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</si>
  <si>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</si>
  <si>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</si>
  <si>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</si>
  <si>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</si>
  <si>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</si>
  <si>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</si>
  <si>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</si>
  <si>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</si>
  <si>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</si>
  <si>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</si>
  <si>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</si>
  <si>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</si>
  <si>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</si>
  <si>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</si>
  <si>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</si>
  <si>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</si>
  <si>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</si>
  <si>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</si>
  <si>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</si>
  <si>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</si>
  <si>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</si>
  <si>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</si>
  <si>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</si>
  <si>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</si>
  <si>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</si>
  <si>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</si>
  <si>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</si>
  <si>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</si>
  <si>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</si>
  <si>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</si>
  <si>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</si>
  <si>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</si>
  <si>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</si>
  <si>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</si>
  <si>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</si>
  <si>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</si>
  <si>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</si>
  <si>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</si>
  <si>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</si>
  <si>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</si>
  <si>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</si>
  <si>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</si>
  <si>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</si>
  <si>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</si>
  <si>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</si>
  <si>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</si>
  <si>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</si>
  <si>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</si>
  <si>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</si>
  <si>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</si>
  <si>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</si>
  <si>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</si>
  <si>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</si>
  <si>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</si>
  <si>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</si>
  <si>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</si>
  <si>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</si>
  <si>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</si>
  <si>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</si>
  <si>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</si>
  <si>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</si>
  <si>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</si>
  <si>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</si>
  <si>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</si>
  <si>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</si>
  <si>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</si>
  <si>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</si>
  <si>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</si>
  <si>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</si>
  <si>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</si>
  <si>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</si>
  <si>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</si>
  <si>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</si>
  <si>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</si>
  <si>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</si>
  <si>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</si>
  <si>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</si>
  <si>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</si>
  <si>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</si>
  <si>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</si>
  <si>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</si>
  <si>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</si>
  <si>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</si>
  <si>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</si>
  <si>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</si>
  <si>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</si>
  <si>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</si>
  <si>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</si>
  <si>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</si>
  <si>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</si>
  <si>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</si>
  <si>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</si>
  <si>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</si>
  <si>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</si>
  <si>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</si>
  <si>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</si>
  <si>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</si>
  <si>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</si>
  <si>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</si>
  <si>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</si>
  <si>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</si>
  <si>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</si>
  <si>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</si>
  <si>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</si>
  <si>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</si>
  <si>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</si>
  <si>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</si>
  <si>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</si>
  <si>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</si>
  <si>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</si>
  <si>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</si>
  <si>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</si>
  <si>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</si>
  <si>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</si>
  <si>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</si>
  <si>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</si>
  <si>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</si>
  <si>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</si>
  <si>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</si>
  <si>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</si>
  <si>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</si>
  <si>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</si>
  <si>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</si>
  <si>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</si>
  <si>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</si>
  <si>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</si>
  <si>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</si>
  <si>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</si>
  <si>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</si>
  <si>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</si>
  <si>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</si>
  <si>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</si>
  <si>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</si>
  <si>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</si>
  <si>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</si>
  <si>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</si>
  <si>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</si>
  <si>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</si>
  <si>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</si>
  <si>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</si>
  <si>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</si>
  <si>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</si>
  <si>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</si>
  <si>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</si>
  <si>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</si>
  <si>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</si>
  <si>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</si>
  <si>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</si>
  <si>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</si>
  <si>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</si>
  <si>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</si>
  <si>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</si>
  <si>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</si>
  <si>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</si>
  <si>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</si>
  <si>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</si>
  <si>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</si>
  <si>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</si>
  <si>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</si>
  <si>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</si>
  <si>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</si>
  <si>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</si>
  <si>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</si>
  <si>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</si>
  <si>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</si>
  <si>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</si>
  <si>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</si>
  <si>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</si>
  <si>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</si>
  <si>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</si>
  <si>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</si>
  <si>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</si>
  <si>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</si>
  <si>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</si>
  <si>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</si>
  <si>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</si>
  <si>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</si>
  <si>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</si>
  <si>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</si>
  <si>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</si>
  <si>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</si>
  <si>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</si>
  <si>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</si>
  <si>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</si>
  <si>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</si>
  <si>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</si>
  <si>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</si>
  <si>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</si>
  <si>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</si>
  <si>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</si>
  <si>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</si>
  <si>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</si>
  <si>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</si>
  <si>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</si>
  <si>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</si>
  <si>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</si>
  <si>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</si>
  <si>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</si>
  <si>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</si>
  <si>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</si>
  <si>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</si>
  <si>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</si>
  <si>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</si>
  <si>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</si>
  <si>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</si>
  <si>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</si>
  <si>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</si>
  <si>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</si>
  <si>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</si>
  <si>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</si>
  <si>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</si>
  <si>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</si>
  <si>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</si>
  <si>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</si>
  <si>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</si>
  <si>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</si>
  <si>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</si>
  <si>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</si>
  <si>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</si>
  <si>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</si>
  <si>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</si>
  <si>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</si>
  <si>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</si>
  <si>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</si>
  <si>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</si>
  <si>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</si>
  <si>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</si>
  <si>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</si>
  <si>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</si>
  <si>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</si>
  <si>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</si>
  <si>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</si>
  <si>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</si>
  <si>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</si>
  <si>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</si>
  <si>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</si>
  <si>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</si>
  <si>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</si>
  <si>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</si>
  <si>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</si>
  <si>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</si>
  <si>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</si>
  <si>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</si>
  <si>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</si>
  <si>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</si>
  <si>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</si>
  <si>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</si>
  <si>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</si>
  <si>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</si>
  <si>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</si>
  <si>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</si>
  <si>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</si>
  <si>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</si>
  <si>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</si>
  <si>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</si>
  <si>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</si>
  <si>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</si>
  <si>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</si>
  <si>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</si>
  <si>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</si>
  <si>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</si>
  <si>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</si>
  <si>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</si>
  <si>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</si>
  <si>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</si>
  <si>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</si>
  <si>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</si>
  <si>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</si>
  <si>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</si>
  <si>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</si>
  <si>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</si>
  <si>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</si>
  <si>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</si>
  <si>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</si>
  <si>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</si>
  <si>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</si>
  <si>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</si>
  <si>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</si>
  <si>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</si>
  <si>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</si>
  <si>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</si>
  <si>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</si>
  <si>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</si>
  <si>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</si>
  <si>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</si>
  <si>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</si>
  <si>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</si>
  <si>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</si>
  <si>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</si>
  <si>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</si>
  <si>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</si>
  <si>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</si>
  <si>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</si>
  <si>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</si>
  <si>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</si>
  <si>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</si>
  <si>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</si>
  <si>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</si>
  <si>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</si>
  <si>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</si>
  <si>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</si>
  <si>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</si>
  <si>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</si>
  <si>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</si>
  <si>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</si>
  <si>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</si>
  <si>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</si>
  <si>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</si>
  <si>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</si>
  <si>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</si>
  <si>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</si>
  <si>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</si>
  <si>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</si>
  <si>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</si>
  <si>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</si>
  <si>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</si>
  <si>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</si>
  <si>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</si>
  <si>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</si>
  <si>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</si>
  <si>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</si>
  <si>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</si>
  <si>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</si>
  <si>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</si>
  <si>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</si>
  <si>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</si>
  <si>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</si>
  <si>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</si>
  <si>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</si>
  <si>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</si>
  <si>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</si>
  <si>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</si>
  <si>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</si>
  <si>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</si>
  <si>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</si>
  <si>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</si>
  <si>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</si>
  <si>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</si>
  <si>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</si>
  <si>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</si>
  <si>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</si>
  <si>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</si>
  <si>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</si>
  <si>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</si>
  <si>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</si>
  <si>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</si>
  <si>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</si>
  <si>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</si>
  <si>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</si>
  <si>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</si>
  <si>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</si>
  <si>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</si>
  <si>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</si>
  <si>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</si>
  <si>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</si>
  <si>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</si>
  <si>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</si>
  <si>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</si>
  <si>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</si>
  <si>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</si>
  <si>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</si>
  <si>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</si>
  <si>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</si>
  <si>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</si>
  <si>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</si>
  <si>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</si>
  <si>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</si>
  <si>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</si>
  <si>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</si>
  <si>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</si>
  <si>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</si>
  <si>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</si>
  <si>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</si>
  <si>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</si>
  <si>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</si>
  <si>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</si>
  <si>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</si>
  <si>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</si>
  <si>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</si>
  <si>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</si>
  <si>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</si>
  <si>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</si>
  <si>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</si>
  <si>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</si>
  <si>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</si>
  <si>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</si>
  <si>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</si>
  <si>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</si>
  <si>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</si>
  <si>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</si>
  <si>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</si>
  <si>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</si>
  <si>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</si>
  <si>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</si>
  <si>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</si>
  <si>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</si>
  <si>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</si>
  <si>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</si>
  <si>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</si>
  <si>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</si>
  <si>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</si>
  <si>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</si>
  <si>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</si>
  <si>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</si>
  <si>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</si>
  <si>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</si>
  <si>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</si>
  <si>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</si>
  <si>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</si>
  <si>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</si>
  <si>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</si>
  <si>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</si>
  <si>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</si>
  <si>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</si>
  <si>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</si>
  <si>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</si>
  <si>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</si>
  <si>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</si>
  <si>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</si>
  <si>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</si>
  <si>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</si>
  <si>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</si>
  <si>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</si>
  <si>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</si>
  <si>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</si>
  <si>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</si>
  <si>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</si>
  <si>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</si>
  <si>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</si>
  <si>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</si>
  <si>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</si>
  <si>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</si>
  <si>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</si>
  <si>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</si>
  <si>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</si>
  <si>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</si>
  <si>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</si>
  <si>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</si>
  <si>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</si>
  <si>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</si>
  <si>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</si>
  <si>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</si>
  <si>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</si>
  <si>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</si>
  <si>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</si>
  <si>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</si>
  <si>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</si>
  <si>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</si>
  <si>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</si>
  <si>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</si>
  <si>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</si>
  <si>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</si>
  <si>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</si>
  <si>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</si>
  <si>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</si>
  <si>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</si>
  <si>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</si>
  <si>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</si>
  <si>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</si>
  <si>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</si>
  <si>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</si>
  <si>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</si>
  <si>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</si>
  <si>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</si>
  <si>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</si>
  <si>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</si>
  <si>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</si>
  <si>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</si>
  <si>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</si>
  <si>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</si>
  <si>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</si>
  <si>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</si>
  <si>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</si>
  <si>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</si>
  <si>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</si>
  <si>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</si>
  <si>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</si>
  <si>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</si>
  <si>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</si>
  <si>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</si>
  <si>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</si>
  <si>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</si>
  <si>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</si>
  <si>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</si>
  <si>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</si>
  <si>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</si>
  <si>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</si>
  <si>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</si>
  <si>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</si>
  <si>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</si>
  <si>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</si>
  <si>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</si>
  <si>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</si>
  <si>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</si>
  <si>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</si>
  <si>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</si>
  <si>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</si>
  <si>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</si>
  <si>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</si>
  <si>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</si>
  <si>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</si>
  <si>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</si>
  <si>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</si>
  <si>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</si>
  <si>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</si>
  <si>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</si>
  <si>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</si>
  <si>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</si>
  <si>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</si>
  <si>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</si>
  <si>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</si>
  <si>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</si>
  <si>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</si>
  <si>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</si>
  <si>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</si>
  <si>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</si>
  <si>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</si>
  <si>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</si>
  <si>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</si>
  <si>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</si>
  <si>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</si>
  <si>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</si>
  <si>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</si>
  <si>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</si>
  <si>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</si>
  <si>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</si>
  <si>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</si>
  <si>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</si>
  <si>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</si>
  <si>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</si>
  <si>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</si>
  <si>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</si>
  <si>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</si>
  <si>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</si>
  <si>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</si>
  <si>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</si>
  <si>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</si>
  <si>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</si>
  <si>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</si>
  <si>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</si>
  <si>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</si>
  <si>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</si>
  <si>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</si>
  <si>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</si>
  <si>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</si>
  <si>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</si>
  <si>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</si>
  <si>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</si>
  <si>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</si>
  <si>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</si>
  <si>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</si>
  <si>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</si>
  <si>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</si>
  <si>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</si>
  <si>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</si>
  <si>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</si>
  <si>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</si>
  <si>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</si>
  <si>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</si>
  <si>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</si>
  <si>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</si>
  <si>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</si>
  <si>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</si>
  <si>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</si>
  <si>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</si>
  <si>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</si>
  <si>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</si>
  <si>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</si>
  <si>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</si>
  <si>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</si>
  <si>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</si>
  <si>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</si>
  <si>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</si>
  <si>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</si>
  <si>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</si>
  <si>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</si>
  <si>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</si>
  <si>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</si>
  <si>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</si>
  <si>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</si>
  <si>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</si>
  <si>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</si>
  <si>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</si>
  <si>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</si>
  <si>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</si>
  <si>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</si>
  <si>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</si>
  <si>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</si>
  <si>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</si>
  <si>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</si>
  <si>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</si>
  <si>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</si>
  <si>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</si>
  <si>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</si>
  <si>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</si>
  <si>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</si>
  <si>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</si>
  <si>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</si>
  <si>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</si>
  <si>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</si>
  <si>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</si>
  <si>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</si>
  <si>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</si>
  <si>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</si>
  <si>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</si>
  <si>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</si>
  <si>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</si>
  <si>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</si>
  <si>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</si>
  <si>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</si>
  <si>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</si>
  <si>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</si>
  <si>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</si>
  <si>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</si>
  <si>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</si>
  <si>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</si>
  <si>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</si>
  <si>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</si>
  <si>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</si>
  <si>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</si>
  <si>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</si>
  <si>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</si>
  <si>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</si>
  <si>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</si>
  <si>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</si>
  <si>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</si>
  <si>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</si>
  <si>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</si>
  <si>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</si>
  <si>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</si>
  <si>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</si>
  <si>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</si>
  <si>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</si>
  <si>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</si>
  <si>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</si>
  <si>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</si>
  <si>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</si>
  <si>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</si>
  <si>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</si>
  <si>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</si>
  <si>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</si>
  <si>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</si>
  <si>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</si>
  <si>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</si>
  <si>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</si>
  <si>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</si>
  <si>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</si>
  <si>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</si>
  <si>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</si>
  <si>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</si>
  <si>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</si>
  <si>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</si>
  <si>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</si>
  <si>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</si>
  <si>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</si>
  <si>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</si>
  <si>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</si>
  <si>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</si>
  <si>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</si>
  <si>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</si>
  <si>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</si>
  <si>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</si>
  <si>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</si>
  <si>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</si>
  <si>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</si>
  <si>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</si>
  <si>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</si>
  <si>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</si>
  <si>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</si>
  <si>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</si>
  <si>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</si>
  <si>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</si>
  <si>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</si>
  <si>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</si>
  <si>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</si>
  <si>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</si>
  <si>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</si>
  <si>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</si>
  <si>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</si>
  <si>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</si>
  <si>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</si>
  <si>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</si>
  <si>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</si>
  <si>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</si>
  <si>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</si>
  <si>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</si>
  <si>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</si>
  <si>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</si>
  <si>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</si>
  <si>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</si>
  <si>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</si>
  <si>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</si>
  <si>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</si>
  <si>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</si>
  <si>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</si>
  <si>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</si>
  <si>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</si>
  <si>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</si>
  <si>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</si>
  <si>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</si>
  <si>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</si>
  <si>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</si>
  <si>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</si>
  <si>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</si>
  <si>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</si>
  <si>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</si>
  <si>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</si>
  <si>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</si>
  <si>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</si>
  <si>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</si>
  <si>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</si>
  <si>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</si>
  <si>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</si>
  <si>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</si>
  <si>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</si>
  <si>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</si>
  <si>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</si>
  <si>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</si>
  <si>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</si>
  <si>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</si>
  <si>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</si>
  <si>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</si>
  <si>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</si>
  <si>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</si>
  <si>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</si>
  <si>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</si>
  <si>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</si>
  <si>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</si>
  <si>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</si>
  <si>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</si>
  <si>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</si>
  <si>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</si>
  <si>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</si>
  <si>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</si>
  <si>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</si>
  <si>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</si>
  <si>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</si>
  <si>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</si>
  <si>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</si>
  <si>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</si>
  <si>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</si>
  <si>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</si>
  <si>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</si>
  <si>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</si>
  <si>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</si>
  <si>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</si>
  <si>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</si>
  <si>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</si>
  <si>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</si>
  <si>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</si>
  <si>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</si>
  <si>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</si>
  <si>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</si>
  <si>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</si>
  <si>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</si>
  <si>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</si>
  <si>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</si>
  <si>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</si>
  <si>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</si>
  <si>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</si>
  <si>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</si>
  <si>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</si>
  <si>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</si>
  <si>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</si>
  <si>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</si>
  <si>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</si>
  <si>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</si>
  <si>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</si>
  <si>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</si>
  <si>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</si>
  <si>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</si>
  <si>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</si>
  <si>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</si>
  <si>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</si>
  <si>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</si>
  <si>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</si>
  <si>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</si>
  <si>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</si>
  <si>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</si>
  <si>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</si>
  <si>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</si>
  <si>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</si>
  <si>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</si>
  <si>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</si>
  <si>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</si>
  <si>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</si>
  <si>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</si>
  <si>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</si>
  <si>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</si>
  <si>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</si>
  <si>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</si>
  <si>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</si>
  <si>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</si>
  <si>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</si>
  <si>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</si>
  <si>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</si>
  <si>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</si>
  <si>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</si>
  <si>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</si>
  <si>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</si>
  <si>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</si>
  <si>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</si>
  <si>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</si>
  <si>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</si>
  <si>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</si>
  <si>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</si>
  <si>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</si>
  <si>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</si>
  <si>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</si>
  <si>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</si>
  <si>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</si>
  <si>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</si>
  <si>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</si>
  <si>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</si>
  <si>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</si>
  <si>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</si>
  <si>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</si>
  <si>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</si>
  <si>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</si>
  <si>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</si>
  <si>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</si>
  <si>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</si>
  <si>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</si>
  <si>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</si>
  <si>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</si>
  <si>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</si>
  <si>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</si>
  <si>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</si>
  <si>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</si>
  <si>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</si>
  <si>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</si>
  <si>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</si>
  <si>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</si>
  <si>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</si>
  <si>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</si>
  <si>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</si>
  <si>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</si>
  <si>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</si>
  <si>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</si>
  <si>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</si>
  <si>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</si>
  <si>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</si>
  <si>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</si>
  <si>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</si>
  <si>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</si>
  <si>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</si>
  <si>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</si>
  <si>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</si>
  <si>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</si>
  <si>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</si>
  <si>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</si>
  <si>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</si>
  <si>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</si>
  <si>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</si>
  <si>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</si>
  <si>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</si>
  <si>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</si>
  <si>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</si>
  <si>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</si>
  <si>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</si>
  <si>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</si>
  <si>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</si>
  <si>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</si>
  <si>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</si>
  <si>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</si>
  <si>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</si>
  <si>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</si>
  <si>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</si>
  <si>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</si>
  <si>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</si>
  <si>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</si>
  <si>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</si>
  <si>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</si>
  <si>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</si>
  <si>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</si>
  <si>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</si>
  <si>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</si>
  <si>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</si>
  <si>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</si>
  <si>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</si>
  <si>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</si>
  <si>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</si>
  <si>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</si>
  <si>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</si>
  <si>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</si>
  <si>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</si>
  <si>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</si>
  <si>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</si>
  <si>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</si>
  <si>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</si>
  <si>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</si>
  <si>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</si>
  <si>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</si>
  <si>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</si>
  <si>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</si>
  <si>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</si>
  <si>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</si>
  <si>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</si>
  <si>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</si>
  <si>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</si>
  <si>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</si>
  <si>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</si>
  <si>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</si>
  <si>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</si>
  <si>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</si>
  <si>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</si>
  <si>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</si>
  <si>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</si>
  <si>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</si>
  <si>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</si>
  <si>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</si>
  <si>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</si>
  <si>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</si>
  <si>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</si>
  <si>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</si>
  <si>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</si>
  <si>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</si>
  <si>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</si>
  <si>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</si>
  <si>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</si>
  <si>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</si>
  <si>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</si>
  <si>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</si>
  <si>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</si>
  <si>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</si>
  <si>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</si>
  <si>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</si>
  <si>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</si>
  <si>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</si>
  <si>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</si>
  <si>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</si>
  <si>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</si>
  <si>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</si>
  <si>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</si>
  <si>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</si>
  <si>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</si>
  <si>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</si>
  <si>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</si>
  <si>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</si>
  <si>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</si>
  <si>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</si>
  <si>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</si>
  <si>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</si>
  <si>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</si>
  <si>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</si>
  <si>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</si>
  <si>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</si>
  <si>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</si>
  <si>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</si>
  <si>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</si>
  <si>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</si>
  <si>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</si>
  <si>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</si>
  <si>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</si>
  <si>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</si>
  <si>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</si>
  <si>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</si>
  <si>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</si>
  <si>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</si>
  <si>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</si>
  <si>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</si>
  <si>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</si>
  <si>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</si>
  <si>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</si>
  <si>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</si>
  <si>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</si>
  <si>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</si>
  <si>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</si>
  <si>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</si>
  <si>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</si>
  <si>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</si>
  <si>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</si>
  <si>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</si>
  <si>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</si>
  <si>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</si>
  <si>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</si>
  <si>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</si>
  <si>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</si>
  <si>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</si>
  <si>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</si>
  <si>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</si>
  <si>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</si>
  <si>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</si>
  <si>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</si>
  <si>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</si>
  <si>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</si>
  <si>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</si>
  <si>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</si>
  <si>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</si>
  <si>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</si>
  <si>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</si>
  <si>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</si>
  <si>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</si>
  <si>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</si>
  <si>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</si>
  <si>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</si>
  <si>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</si>
  <si>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</si>
  <si>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</si>
  <si>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</si>
  <si>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</si>
  <si>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</si>
  <si>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</si>
  <si>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</si>
  <si>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</si>
  <si>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</si>
  <si>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</si>
  <si>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</si>
  <si>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</si>
  <si>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</si>
  <si>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</si>
  <si>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</si>
  <si>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</si>
  <si>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</si>
  <si>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</si>
  <si>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</si>
  <si>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</si>
  <si>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</si>
  <si>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</si>
  <si>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</si>
  <si>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</si>
  <si>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</si>
  <si>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</si>
  <si>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</si>
  <si>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</si>
  <si>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</si>
  <si>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</si>
  <si>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</si>
  <si>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</si>
  <si>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</si>
  <si>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</si>
  <si>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</si>
  <si>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</si>
  <si>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</si>
  <si>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</si>
  <si>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</si>
  <si>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</si>
  <si>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</si>
  <si>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</si>
  <si>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</si>
  <si>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</si>
  <si>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</si>
  <si>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</si>
  <si>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</si>
  <si>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</si>
  <si>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</si>
  <si>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</si>
  <si>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</si>
  <si>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</si>
  <si>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</si>
  <si>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</si>
  <si>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</si>
  <si>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</si>
  <si>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</si>
  <si>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</si>
  <si>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</si>
  <si>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</si>
  <si>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</si>
  <si>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</si>
  <si>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</si>
  <si>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</si>
  <si>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</si>
  <si>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</si>
  <si>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</si>
  <si>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</si>
  <si>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</si>
  <si>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</si>
  <si>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</si>
  <si>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</si>
  <si>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</si>
  <si>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</si>
  <si>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</si>
  <si>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</si>
  <si>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</si>
  <si>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</si>
  <si>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</si>
  <si>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</si>
  <si>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</si>
  <si>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</si>
  <si>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</si>
  <si>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</si>
  <si>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</si>
  <si>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</si>
  <si>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</si>
  <si>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</si>
  <si>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</si>
  <si>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</si>
  <si>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</si>
  <si>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</si>
  <si>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</si>
  <si>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</si>
  <si>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</si>
  <si>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</si>
  <si>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</si>
  <si>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</si>
  <si>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</si>
  <si>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</si>
  <si>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</si>
  <si>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</si>
  <si>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</si>
  <si>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</si>
  <si>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</si>
  <si>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</si>
  <si>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</si>
  <si>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</si>
  <si>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</si>
  <si>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</si>
  <si>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</si>
  <si>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</si>
  <si>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</si>
  <si>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</si>
  <si>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</si>
  <si>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</si>
  <si>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</si>
  <si>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</si>
  <si>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</si>
  <si>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</si>
  <si>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</si>
  <si>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</si>
  <si>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</si>
  <si>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</si>
  <si>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</si>
  <si>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</si>
  <si>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</si>
  <si>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</si>
  <si>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</si>
  <si>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</si>
  <si>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</si>
  <si>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</si>
  <si>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</si>
  <si>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</si>
  <si>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</si>
  <si>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</si>
  <si>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</si>
  <si>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</si>
  <si>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</si>
  <si>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</si>
  <si>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</si>
  <si>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</si>
  <si>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</si>
  <si>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</si>
  <si>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</si>
  <si>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</si>
  <si>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</si>
  <si>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</si>
  <si>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</si>
  <si>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</si>
  <si>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</si>
  <si>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</si>
  <si>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</si>
  <si>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</si>
  <si>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</si>
  <si>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</si>
  <si>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</si>
  <si>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</si>
  <si>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</si>
  <si>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</si>
  <si>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</si>
  <si>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</si>
  <si>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</si>
  <si>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</si>
  <si>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</si>
  <si>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</si>
  <si>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</si>
  <si>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</si>
  <si>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</si>
  <si>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</si>
  <si>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</si>
  <si>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</si>
  <si>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</si>
  <si>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</si>
  <si>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</si>
  <si>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</si>
  <si>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</si>
  <si>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</si>
  <si>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</si>
  <si>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</si>
  <si>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</si>
  <si>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</si>
  <si>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</si>
  <si>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</si>
  <si>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</si>
  <si>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</si>
  <si>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</si>
  <si>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</si>
  <si>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</si>
  <si>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</si>
  <si>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</si>
  <si>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</si>
  <si>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</si>
  <si>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</si>
  <si>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</si>
  <si>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</si>
  <si>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</si>
  <si>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</si>
  <si>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</si>
  <si>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</si>
  <si>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</si>
  <si>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</si>
  <si>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</si>
  <si>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</si>
  <si>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</si>
  <si>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</si>
  <si>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</si>
  <si>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</si>
  <si>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</si>
  <si>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</si>
  <si>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</si>
  <si>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</si>
  <si>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</si>
  <si>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</si>
  <si>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</si>
  <si>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</si>
  <si>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</si>
  <si>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</si>
  <si>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</si>
  <si>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</si>
  <si>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</si>
  <si>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</si>
  <si>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</si>
  <si>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</si>
  <si>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</si>
  <si>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</si>
  <si>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</si>
  <si>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</si>
  <si>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</si>
  <si>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</si>
  <si>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</si>
  <si>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</si>
  <si>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</si>
  <si>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</si>
  <si>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</si>
  <si>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</si>
  <si>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</si>
  <si>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</si>
  <si>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</si>
  <si>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</si>
  <si>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</si>
  <si>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</si>
  <si>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</si>
  <si>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</si>
  <si>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</si>
  <si>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</si>
  <si>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</si>
  <si>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</si>
  <si>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</si>
  <si>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</si>
  <si>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</si>
  <si>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</si>
  <si>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</si>
  <si>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</si>
  <si>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</si>
  <si>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</si>
  <si>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</si>
  <si>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</si>
  <si>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</si>
  <si>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</si>
  <si>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</si>
  <si>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</si>
  <si>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</si>
  <si>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</si>
  <si>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</si>
  <si>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</si>
  <si>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</si>
  <si>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</si>
  <si>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</si>
  <si>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</si>
  <si>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</si>
  <si>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</si>
  <si>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</si>
  <si>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</si>
  <si>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</si>
  <si>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</si>
  <si>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</si>
  <si>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</si>
  <si>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</si>
  <si>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</si>
  <si>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</si>
  <si>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</si>
  <si>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</si>
  <si>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</si>
  <si>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</si>
  <si>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</si>
  <si>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</si>
  <si>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</si>
  <si>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</si>
  <si>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</si>
  <si>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</si>
  <si>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</si>
  <si>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</si>
  <si>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</si>
  <si>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</si>
  <si>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</si>
  <si>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</si>
  <si>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</si>
  <si>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</si>
  <si>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</si>
  <si>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</si>
  <si>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</si>
  <si>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</si>
  <si>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</si>
  <si>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</si>
  <si>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</si>
  <si>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</si>
  <si>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</si>
  <si>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</si>
  <si>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</si>
  <si>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</si>
  <si>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</si>
  <si>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</si>
  <si>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</si>
  <si>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</si>
  <si>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</si>
  <si>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</si>
  <si>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</si>
  <si>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</si>
  <si>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</si>
  <si>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</si>
  <si>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</si>
  <si>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</si>
  <si>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</si>
  <si>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</si>
  <si>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</si>
  <si>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</si>
  <si>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</si>
  <si>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</si>
  <si>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</si>
  <si>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</si>
  <si>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</si>
  <si>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</si>
  <si>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</si>
  <si>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</si>
  <si>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</si>
  <si>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</si>
  <si>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</si>
  <si>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</si>
  <si>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</si>
  <si>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</si>
  <si>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</si>
  <si>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</si>
  <si>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</si>
  <si>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</si>
  <si>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</si>
  <si>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</si>
  <si>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</si>
  <si>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</si>
  <si>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</si>
  <si>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</si>
  <si>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</si>
  <si>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</si>
  <si>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</si>
  <si>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</si>
  <si>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</si>
  <si>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</si>
  <si>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</si>
  <si>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</si>
  <si>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</si>
  <si>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</si>
  <si>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</si>
  <si>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</si>
  <si>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</si>
  <si>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</si>
  <si>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</si>
  <si>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</si>
  <si>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</si>
  <si>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</si>
  <si>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</si>
  <si>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</si>
  <si>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</si>
  <si>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</si>
  <si>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</si>
  <si>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</si>
  <si>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</si>
  <si>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</si>
  <si>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</si>
  <si>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</si>
  <si>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</si>
  <si>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</si>
  <si>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</si>
  <si>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</si>
  <si>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</si>
  <si>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</si>
  <si>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</si>
  <si>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</si>
  <si>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</si>
  <si>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</si>
  <si>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</si>
  <si>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</si>
  <si>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</si>
  <si>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</si>
  <si>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</si>
  <si>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</si>
  <si>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</si>
  <si>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</si>
  <si>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</si>
  <si>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</si>
  <si>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</si>
  <si>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</si>
  <si>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</si>
  <si>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</si>
  <si>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</si>
  <si>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</si>
  <si>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</si>
  <si>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</si>
  <si>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</si>
  <si>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</si>
  <si>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</si>
  <si>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</si>
  <si>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</si>
  <si>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</si>
  <si>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</si>
  <si>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</si>
  <si>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</si>
  <si>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</si>
  <si>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</si>
  <si>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</si>
  <si>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</si>
  <si>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</si>
  <si>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</si>
  <si>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</si>
  <si>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</si>
  <si>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</si>
  <si>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</si>
  <si>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</si>
  <si>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</si>
  <si>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</si>
  <si>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</si>
  <si>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</si>
  <si>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</si>
  <si>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</si>
  <si>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</si>
  <si>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</si>
  <si>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</si>
  <si>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</si>
  <si>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</si>
  <si>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</si>
  <si>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</si>
  <si>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</si>
  <si>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</si>
  <si>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</si>
  <si>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</si>
  <si>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</si>
  <si>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</si>
  <si>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</si>
  <si>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</si>
  <si>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</si>
  <si>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</si>
  <si>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</si>
  <si>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</si>
  <si>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</si>
  <si>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</si>
  <si>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</si>
  <si>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</si>
  <si>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</si>
  <si>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</si>
  <si>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</si>
  <si>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</si>
  <si>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</si>
  <si>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</si>
  <si>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</si>
  <si>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</si>
  <si>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</si>
  <si>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</si>
  <si>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</si>
  <si>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</si>
  <si>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</si>
  <si>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</si>
  <si>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</si>
  <si>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</si>
  <si>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</si>
  <si>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</si>
  <si>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</si>
  <si>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</si>
  <si>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</si>
  <si>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</si>
  <si>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</si>
  <si>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</si>
  <si>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</si>
  <si>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</si>
  <si>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</si>
  <si>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</si>
  <si>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</si>
  <si>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</si>
  <si>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</si>
  <si>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</si>
  <si>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</si>
  <si>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</si>
  <si>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</si>
  <si>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</si>
  <si>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</si>
  <si>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</si>
  <si>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</si>
  <si>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</si>
  <si>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</si>
  <si>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</si>
  <si>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</si>
  <si>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</si>
  <si>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</si>
  <si>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</si>
  <si>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</si>
  <si>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</si>
  <si>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</si>
  <si>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</si>
  <si>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</si>
  <si>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</si>
  <si>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</si>
  <si>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</si>
  <si>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</si>
  <si>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</si>
  <si>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</si>
  <si>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</si>
  <si>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</si>
  <si>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</si>
  <si>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</si>
  <si>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</si>
  <si>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</si>
  <si>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</si>
  <si>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</si>
  <si>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</si>
  <si>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</si>
  <si>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</si>
  <si>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</si>
  <si>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</si>
  <si>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</si>
  <si>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</si>
  <si>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</si>
  <si>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</si>
  <si>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</si>
  <si>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</si>
  <si>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</si>
  <si>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</si>
  <si>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</si>
  <si>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</si>
  <si>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</si>
  <si>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</si>
  <si>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</si>
  <si>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</si>
  <si>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</si>
  <si>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</si>
  <si>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</si>
  <si>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</si>
  <si>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</si>
  <si>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</si>
  <si>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</si>
  <si>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</si>
  <si>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</si>
  <si>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</si>
  <si>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</si>
  <si>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</si>
  <si>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</si>
  <si>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</si>
  <si>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</si>
  <si>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</si>
  <si>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</si>
  <si>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</si>
  <si>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</si>
  <si>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</si>
  <si>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</si>
  <si>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</si>
  <si>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</si>
  <si>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</si>
  <si>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</si>
  <si>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</si>
  <si>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</si>
  <si>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</si>
  <si>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</si>
  <si>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</si>
  <si>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</si>
  <si>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</si>
  <si>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</si>
  <si>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</si>
  <si>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</si>
  <si>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</si>
  <si>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</si>
  <si>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</si>
  <si>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</si>
  <si>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</si>
  <si>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</si>
  <si>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</si>
  <si>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</si>
  <si>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</si>
  <si>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</si>
  <si>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</si>
  <si>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</si>
  <si>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</si>
  <si>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</si>
  <si>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</si>
  <si>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</si>
  <si>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</si>
  <si>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</si>
  <si>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</si>
  <si>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</si>
  <si>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</si>
  <si>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</si>
  <si>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</si>
  <si>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</si>
  <si>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</si>
  <si>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</si>
  <si>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</si>
  <si>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</si>
  <si>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</si>
  <si>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</si>
  <si>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</si>
  <si>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</si>
  <si>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</si>
  <si>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</si>
  <si>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</si>
  <si>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</si>
  <si>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</si>
  <si>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</si>
  <si>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</si>
  <si>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</si>
  <si>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</si>
  <si>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</si>
  <si>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</si>
  <si>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</si>
  <si>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</si>
  <si>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</si>
  <si>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</si>
  <si>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</si>
  <si>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</si>
  <si>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</si>
  <si>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</si>
  <si>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</si>
  <si>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</si>
  <si>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</si>
  <si>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</si>
  <si>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</si>
  <si>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</si>
  <si>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</si>
  <si>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</si>
  <si>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</si>
  <si>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</si>
  <si>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</si>
  <si>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</si>
  <si>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</si>
  <si>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</si>
  <si>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</si>
  <si>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</si>
  <si>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</si>
  <si>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</si>
  <si>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</si>
  <si>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</si>
  <si>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</si>
  <si>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</si>
  <si>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</si>
  <si>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</si>
  <si>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</si>
  <si>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</si>
  <si>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</si>
  <si>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</si>
  <si>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</si>
  <si>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</si>
  <si>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</si>
  <si>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</si>
  <si>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</si>
  <si>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</si>
  <si>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</si>
  <si>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</si>
  <si>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</si>
  <si>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</si>
  <si>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</si>
  <si>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</si>
  <si>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</si>
  <si>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</si>
  <si>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</si>
  <si>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</si>
  <si>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</si>
  <si>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</si>
  <si>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</si>
  <si>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</si>
  <si>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</si>
  <si>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</si>
  <si>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</si>
  <si>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</si>
  <si>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</si>
  <si>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</si>
  <si>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</si>
  <si>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</si>
  <si>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</si>
  <si>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</si>
  <si>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</si>
  <si>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</si>
  <si>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</si>
  <si>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</si>
  <si>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</si>
  <si>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</si>
  <si>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</si>
  <si>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</si>
  <si>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</si>
  <si>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</si>
  <si>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</si>
  <si>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</si>
  <si>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</si>
  <si>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</si>
  <si>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</si>
  <si>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</si>
  <si>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</si>
  <si>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</si>
  <si>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</si>
  <si>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</si>
  <si>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</si>
  <si>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</si>
  <si>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</si>
  <si>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</si>
  <si>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</si>
  <si>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</si>
  <si>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</si>
  <si>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</si>
  <si>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</si>
  <si>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</si>
  <si>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</si>
  <si>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</si>
  <si>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</si>
  <si>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</si>
  <si>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</si>
  <si>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</si>
  <si>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</si>
  <si>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</si>
  <si>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</si>
  <si>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</si>
  <si>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</si>
  <si>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</si>
  <si>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</si>
  <si>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</si>
  <si>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</si>
  <si>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</si>
  <si>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</si>
  <si>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</si>
  <si>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</si>
  <si>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</si>
  <si>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</si>
  <si>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</si>
  <si>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</si>
  <si>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</si>
  <si>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</si>
  <si>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</si>
  <si>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</si>
  <si>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</si>
  <si>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</si>
  <si>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</si>
  <si>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</si>
  <si>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</si>
  <si>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</si>
  <si>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</si>
  <si>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</si>
  <si>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</si>
  <si>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</si>
  <si>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</si>
  <si>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</si>
  <si>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</si>
  <si>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</si>
  <si>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</si>
  <si>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</si>
  <si>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</si>
  <si>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</si>
  <si>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</si>
  <si>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</si>
  <si>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</si>
  <si>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</si>
  <si>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</si>
  <si>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</si>
  <si>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</si>
  <si>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</si>
  <si>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</si>
  <si>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</si>
  <si>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</si>
  <si>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</si>
  <si>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</si>
  <si>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</si>
  <si>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</si>
  <si>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</si>
  <si>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</si>
  <si>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</si>
  <si>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</si>
  <si>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</si>
  <si>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</si>
  <si>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</si>
  <si>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</si>
  <si>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</si>
  <si>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</si>
  <si>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</si>
  <si>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</si>
  <si>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</si>
  <si>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</si>
  <si>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</si>
  <si>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</si>
  <si>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</si>
  <si>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</si>
  <si>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</si>
  <si>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</si>
  <si>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</si>
  <si>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</si>
  <si>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</si>
  <si>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</si>
  <si>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</si>
  <si>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</si>
  <si>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</si>
  <si>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</si>
  <si>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</si>
  <si>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</si>
  <si>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</si>
  <si>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</si>
  <si>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</si>
  <si>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</si>
  <si>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</si>
  <si>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</si>
  <si>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</si>
  <si>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</si>
  <si>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</si>
  <si>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</si>
  <si>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</si>
  <si>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</si>
  <si>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</si>
  <si>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</si>
  <si>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</si>
  <si>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</si>
  <si>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</si>
  <si>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</si>
  <si>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</si>
  <si>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</si>
  <si>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</si>
  <si>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</si>
  <si>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</si>
  <si>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</si>
  <si>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</si>
  <si>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</si>
  <si>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</si>
  <si>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</si>
  <si>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</si>
  <si>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</si>
  <si>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</si>
  <si>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</si>
  <si>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</si>
  <si>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</si>
  <si>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</si>
  <si>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</si>
  <si>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</si>
  <si>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</si>
  <si>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</si>
  <si>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</si>
  <si>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</si>
  <si>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</si>
  <si>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</si>
  <si>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</si>
  <si>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</si>
  <si>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</si>
  <si>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</si>
  <si>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</si>
  <si>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</si>
  <si>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</si>
  <si>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</si>
  <si>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</si>
  <si>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</si>
  <si>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</si>
  <si>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</si>
  <si>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</si>
  <si>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</si>
  <si>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</si>
  <si>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</si>
  <si>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</si>
  <si>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</si>
  <si>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</si>
  <si>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</si>
  <si>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</si>
  <si>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</si>
  <si>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</si>
  <si>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</si>
  <si>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</si>
  <si>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</si>
  <si>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</si>
  <si>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</si>
  <si>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</si>
  <si>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</si>
  <si>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</si>
  <si>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</si>
  <si>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</si>
  <si>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</si>
  <si>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</si>
  <si>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</si>
  <si>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</si>
  <si>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</si>
  <si>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</si>
  <si>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</si>
  <si>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</si>
  <si>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</si>
  <si>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</si>
  <si>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</si>
  <si>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</si>
  <si>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</si>
  <si>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</si>
  <si>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</si>
  <si>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</si>
  <si>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</si>
  <si>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</si>
  <si>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</si>
  <si>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</si>
  <si>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</si>
  <si>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</si>
  <si>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</si>
  <si>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</si>
  <si>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</si>
  <si>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</si>
  <si>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</si>
  <si>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</si>
  <si>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</si>
  <si>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</si>
  <si>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</si>
  <si>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</si>
  <si>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</si>
  <si>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</si>
  <si>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</si>
  <si>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</si>
  <si>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</si>
  <si>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</si>
  <si>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</si>
  <si>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</si>
  <si>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</si>
  <si>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</si>
  <si>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</si>
  <si>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</si>
  <si>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</si>
  <si>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</si>
  <si>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</si>
  <si>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</si>
  <si>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</si>
  <si>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</si>
  <si>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</si>
  <si>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</si>
  <si>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</si>
  <si>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</si>
  <si>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</si>
  <si>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</si>
  <si>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</si>
  <si>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</si>
  <si>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</si>
  <si>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</si>
  <si>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</si>
  <si>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</si>
  <si>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</si>
  <si>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</si>
  <si>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</si>
  <si>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</si>
  <si>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</si>
  <si>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</si>
  <si>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</si>
  <si>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</si>
  <si>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</si>
  <si>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</si>
  <si>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</si>
  <si>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</si>
  <si>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</si>
  <si>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</si>
  <si>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</si>
  <si>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</si>
  <si>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</si>
  <si>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</si>
  <si>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</si>
  <si>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</si>
  <si>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</si>
  <si>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</si>
  <si>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</si>
  <si>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</si>
  <si>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</si>
  <si>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</si>
  <si>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</si>
  <si>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</si>
  <si>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</si>
  <si>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</si>
  <si>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</si>
  <si>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</si>
  <si>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</si>
  <si>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</si>
  <si>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</si>
  <si>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</si>
  <si>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</si>
  <si>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</si>
  <si>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</si>
  <si>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</si>
  <si>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</si>
  <si>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</si>
  <si>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</si>
  <si>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</si>
  <si>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</si>
  <si>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</si>
  <si>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</si>
  <si>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</si>
  <si>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</si>
  <si>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</si>
  <si>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</si>
  <si>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</si>
  <si>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</si>
  <si>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</si>
  <si>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</si>
  <si>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</si>
  <si>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</si>
  <si>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</si>
  <si>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</si>
  <si>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</si>
  <si>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</si>
  <si>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</si>
  <si>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</si>
  <si>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</si>
  <si>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</si>
  <si>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</si>
  <si>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</si>
  <si>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</si>
  <si>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</si>
  <si>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</si>
  <si>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</si>
  <si>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</si>
  <si>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</si>
  <si>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</si>
  <si>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</si>
  <si>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</si>
  <si>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</si>
  <si>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</si>
  <si>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</si>
  <si>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</si>
  <si>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</si>
  <si>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</si>
  <si>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</si>
  <si>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</si>
  <si>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</si>
  <si>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</si>
  <si>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</si>
  <si>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</si>
  <si>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</si>
  <si>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</si>
  <si>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</si>
  <si>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</si>
  <si>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</si>
  <si>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</si>
  <si>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</si>
  <si>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</si>
  <si>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</si>
  <si>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</si>
  <si>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</si>
  <si>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</si>
  <si>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</si>
  <si>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</si>
  <si>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</si>
  <si>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</si>
  <si>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</si>
  <si>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</si>
  <si>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</si>
  <si>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</si>
  <si>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</si>
  <si>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</si>
  <si>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</si>
  <si>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</si>
  <si>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</si>
  <si>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</si>
  <si>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</si>
  <si>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</si>
  <si>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</si>
  <si>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</si>
  <si>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</si>
  <si>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</si>
  <si>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</si>
  <si>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</si>
  <si>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</si>
  <si>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</si>
  <si>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</si>
  <si>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</si>
  <si>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</si>
  <si>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</si>
  <si>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</si>
  <si>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</si>
  <si>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</si>
  <si>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</si>
  <si>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</si>
  <si>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</si>
  <si>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</si>
  <si>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</si>
  <si>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</si>
  <si>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</si>
  <si>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</si>
  <si>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</si>
  <si>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</si>
  <si>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</si>
  <si>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</si>
  <si>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</si>
  <si>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</si>
  <si>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</si>
  <si>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</si>
  <si>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</si>
  <si>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</si>
  <si>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</si>
  <si>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</si>
  <si>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</si>
  <si>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</si>
  <si>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</si>
  <si>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</si>
  <si>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</si>
  <si>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</si>
  <si>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</si>
  <si>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</si>
  <si>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</si>
  <si>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</si>
  <si>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</si>
  <si>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</si>
  <si>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</si>
  <si>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</si>
  <si>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</si>
  <si>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</si>
  <si>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</si>
  <si>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</si>
  <si>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</si>
  <si>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</si>
  <si>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</si>
  <si>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</si>
  <si>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</si>
  <si>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</si>
  <si>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</si>
  <si>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</si>
  <si>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</si>
  <si>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</si>
  <si>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</si>
  <si>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</si>
  <si>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</si>
  <si>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</si>
  <si>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</si>
  <si>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</si>
  <si>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</si>
  <si>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</si>
  <si>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</si>
  <si>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</si>
  <si>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</si>
  <si>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</si>
  <si>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</si>
  <si>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</si>
  <si>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</si>
  <si>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</si>
  <si>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</si>
  <si>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</si>
  <si>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</si>
  <si>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</si>
  <si>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</si>
  <si>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</si>
  <si>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</si>
  <si>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</si>
  <si>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</si>
  <si>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</si>
  <si>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</si>
  <si>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</si>
  <si>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</si>
  <si>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</si>
  <si>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</si>
  <si>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</si>
  <si>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</si>
  <si>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</si>
  <si>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</si>
  <si>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</si>
  <si>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</si>
  <si>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</si>
  <si>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</si>
  <si>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</si>
  <si>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</si>
  <si>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</si>
  <si>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</si>
  <si>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</si>
  <si>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</si>
  <si>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</si>
  <si>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</si>
  <si>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</si>
  <si>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</si>
  <si>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</si>
  <si>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</si>
  <si>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</si>
  <si>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</si>
  <si>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</si>
  <si>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</si>
  <si>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</si>
  <si>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</si>
  <si>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</si>
  <si>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</si>
  <si>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</si>
  <si>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</si>
  <si>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</si>
  <si>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</si>
  <si>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</si>
  <si>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</si>
  <si>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</si>
  <si>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</si>
  <si>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</si>
  <si>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</si>
  <si>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</si>
  <si>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</si>
  <si>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</si>
  <si>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</si>
  <si>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</si>
  <si>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</si>
  <si>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</si>
  <si>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</si>
  <si>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</si>
  <si>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</si>
  <si>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</si>
  <si>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</si>
  <si>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</si>
  <si>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</si>
  <si>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</si>
  <si>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</si>
  <si>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</si>
  <si>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</si>
  <si>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</si>
  <si>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</si>
  <si>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</si>
  <si>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</si>
  <si>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</si>
  <si>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</si>
  <si>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</si>
  <si>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</si>
  <si>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</si>
  <si>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</si>
  <si>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</si>
  <si>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</si>
  <si>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</si>
  <si>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</si>
  <si>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</si>
  <si>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</si>
  <si>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</si>
  <si>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</si>
  <si>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</si>
  <si>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</si>
  <si>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</si>
  <si>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</si>
  <si>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</si>
  <si>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</si>
  <si>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</si>
  <si>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</si>
  <si>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</si>
  <si>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</si>
  <si>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</si>
  <si>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</si>
  <si>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</si>
  <si>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</si>
  <si>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</si>
  <si>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</si>
  <si>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</si>
  <si>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</si>
  <si>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</si>
  <si>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</si>
  <si>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</si>
  <si>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</si>
  <si>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</si>
  <si>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</si>
  <si>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</si>
  <si>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</si>
  <si>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</si>
  <si>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</si>
  <si>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</si>
  <si>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</si>
  <si>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</si>
  <si>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</si>
  <si>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</si>
  <si>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</si>
  <si>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</si>
  <si>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</si>
  <si>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</si>
  <si>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</si>
  <si>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</si>
  <si>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</si>
  <si>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</si>
  <si>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</si>
  <si>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</si>
  <si>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</si>
  <si>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</si>
  <si>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</si>
  <si>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</si>
  <si>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</si>
  <si>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</si>
  <si>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</si>
  <si>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</si>
  <si>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</si>
  <si>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</si>
  <si>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</si>
  <si>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</si>
  <si>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</si>
  <si>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</si>
  <si>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</si>
  <si>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</si>
  <si>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</si>
  <si>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</si>
  <si>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</si>
  <si>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</si>
  <si>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</si>
  <si>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</si>
  <si>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</si>
  <si>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</si>
  <si>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</si>
  <si>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</si>
  <si>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</si>
  <si>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</si>
  <si>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</si>
  <si>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</si>
  <si>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</si>
  <si>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</si>
  <si>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</si>
  <si>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</si>
  <si>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</si>
  <si>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</si>
  <si>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</si>
  <si>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</si>
  <si>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</si>
  <si>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</si>
  <si>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</si>
  <si>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</si>
  <si>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</si>
  <si>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</si>
  <si>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</si>
  <si>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</si>
  <si>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</si>
  <si>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</si>
  <si>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</si>
  <si>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</si>
  <si>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</si>
  <si>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</si>
  <si>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</si>
  <si>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</si>
  <si>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</si>
  <si>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</si>
  <si>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</si>
  <si>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</si>
  <si>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</si>
  <si>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</si>
  <si>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</si>
  <si>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</si>
  <si>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</si>
  <si>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</si>
  <si>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</si>
  <si>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</si>
  <si>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</si>
  <si>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</si>
  <si>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</si>
  <si>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</si>
  <si>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</si>
  <si>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</si>
  <si>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</si>
  <si>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</si>
  <si>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</si>
  <si>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</si>
  <si>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</si>
  <si>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</si>
  <si>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</si>
  <si>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</si>
  <si>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</si>
  <si>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</si>
  <si>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</si>
  <si>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</si>
  <si>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</si>
  <si>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</si>
  <si>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</si>
  <si>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</si>
  <si>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</si>
  <si>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</si>
  <si>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</si>
  <si>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</si>
  <si>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</si>
  <si>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</si>
  <si>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</si>
  <si>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</si>
  <si>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</si>
  <si>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</si>
  <si>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</si>
  <si>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</si>
  <si>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</si>
  <si>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</si>
  <si>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</si>
  <si>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</si>
  <si>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</si>
  <si>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</si>
  <si>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</si>
  <si>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</si>
  <si>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</si>
  <si>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</si>
  <si>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</si>
  <si>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</si>
  <si>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</si>
  <si>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</si>
  <si>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</si>
  <si>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</si>
  <si>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</si>
  <si>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</si>
  <si>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</si>
  <si>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</si>
  <si>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</si>
  <si>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</si>
  <si>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</si>
  <si>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</si>
  <si>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</si>
  <si>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</si>
  <si>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</si>
  <si>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</si>
  <si>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</si>
  <si>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</si>
  <si>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</si>
  <si>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</si>
  <si>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</si>
  <si>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</si>
  <si>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</si>
  <si>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</si>
  <si>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</si>
  <si>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</si>
  <si>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</si>
  <si>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</si>
  <si>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</si>
  <si>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</si>
  <si>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</si>
  <si>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</si>
  <si>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</si>
  <si>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</si>
  <si>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</si>
  <si>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</si>
  <si>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</si>
  <si>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</si>
  <si>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</si>
  <si>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</si>
  <si>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</si>
  <si>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</si>
  <si>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</si>
  <si>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</si>
  <si>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</si>
  <si>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</si>
  <si>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</si>
  <si>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</si>
  <si>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</si>
  <si>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</si>
  <si>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</si>
  <si>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</si>
  <si>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</si>
  <si>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</si>
  <si>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</si>
  <si>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</si>
  <si>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</si>
  <si>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</si>
  <si>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</si>
  <si>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</si>
  <si>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</si>
  <si>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</si>
  <si>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</si>
  <si>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</si>
  <si>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</si>
  <si>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</si>
  <si>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</si>
  <si>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</si>
  <si>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</si>
  <si>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</si>
  <si>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</si>
  <si>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</si>
  <si>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</si>
  <si>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</si>
  <si>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</si>
  <si>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</si>
  <si>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</si>
  <si>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</si>
  <si>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</si>
  <si>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</si>
  <si>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</si>
  <si>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</si>
  <si>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</si>
  <si>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</si>
  <si>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</si>
  <si>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</si>
  <si>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</si>
  <si>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</si>
  <si>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</si>
  <si>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</si>
  <si>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</si>
  <si>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</si>
  <si>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</si>
  <si>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</si>
  <si>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</si>
  <si>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</si>
  <si>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</si>
  <si>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</si>
  <si>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</si>
  <si>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</si>
  <si>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</si>
  <si>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</si>
  <si>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</si>
  <si>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</si>
  <si>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</si>
  <si>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</si>
  <si>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</si>
  <si>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</si>
  <si>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</si>
  <si>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</si>
  <si>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</si>
  <si>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</si>
  <si>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</si>
  <si>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</si>
  <si>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</si>
  <si>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</si>
  <si>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</si>
  <si>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</si>
  <si>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</si>
  <si>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</si>
  <si>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</si>
  <si>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</si>
  <si>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</si>
  <si>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</si>
  <si>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</si>
  <si>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</si>
  <si>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</si>
  <si>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</si>
  <si>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</si>
  <si>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</si>
  <si>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</si>
  <si>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</si>
  <si>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</si>
  <si>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</si>
  <si>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</si>
  <si>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</si>
  <si>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</si>
  <si>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</si>
  <si>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</si>
  <si>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</si>
  <si>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</si>
  <si>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</si>
  <si>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</si>
  <si>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</si>
  <si>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</si>
  <si>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</si>
  <si>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</si>
  <si>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</si>
  <si>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</si>
  <si>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</si>
  <si>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</si>
  <si>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</si>
  <si>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</si>
  <si>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</si>
  <si>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</si>
  <si>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</si>
  <si>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</si>
  <si>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</si>
  <si>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</si>
  <si>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</si>
  <si>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</si>
  <si>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</si>
  <si>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</si>
  <si>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</si>
  <si>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</si>
  <si>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</si>
  <si>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</si>
  <si>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</si>
  <si>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</si>
  <si>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</si>
  <si>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</si>
  <si>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</si>
  <si>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</si>
  <si>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</si>
  <si>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</si>
  <si>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</si>
  <si>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</si>
  <si>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</si>
  <si>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</si>
  <si>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</si>
  <si>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</si>
  <si>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</si>
  <si>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</si>
  <si>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</si>
  <si>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</si>
  <si>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</si>
  <si>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</si>
  <si>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</si>
  <si>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</si>
  <si>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</si>
  <si>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</si>
  <si>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</si>
  <si>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</si>
  <si>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</si>
  <si>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</si>
  <si>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</si>
  <si>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</si>
  <si>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</si>
  <si>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</si>
  <si>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</si>
  <si>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</si>
  <si>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</si>
  <si>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</si>
  <si>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</si>
  <si>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</si>
  <si>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</si>
  <si>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</si>
  <si>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</si>
  <si>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</si>
  <si>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</si>
  <si>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</si>
  <si>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</si>
  <si>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</si>
  <si>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</si>
  <si>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</si>
  <si>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</si>
  <si>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</si>
  <si>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</si>
  <si>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</si>
  <si>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</si>
  <si>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</si>
  <si>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</si>
  <si>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</si>
  <si>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</si>
  <si>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</si>
  <si>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</si>
  <si>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</si>
  <si>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</si>
  <si>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</si>
  <si>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</si>
  <si>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</si>
  <si>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</si>
  <si>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</si>
  <si>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</si>
  <si>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</si>
  <si>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</si>
  <si>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</si>
  <si>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</si>
  <si>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</si>
  <si>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</si>
  <si>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</si>
  <si>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</si>
  <si>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</si>
  <si>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</si>
  <si>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</si>
  <si>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</si>
  <si>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</si>
  <si>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</si>
  <si>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</si>
  <si>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</si>
  <si>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</si>
  <si>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</si>
  <si>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</si>
  <si>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</si>
  <si>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</si>
  <si>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</si>
  <si>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</si>
  <si>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</si>
  <si>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</si>
  <si>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</si>
  <si>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</si>
  <si>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</si>
  <si>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</si>
  <si>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</si>
  <si>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</si>
  <si>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</si>
  <si>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</si>
  <si>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</si>
  <si>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</si>
  <si>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</si>
  <si>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</si>
  <si>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</si>
  <si>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</si>
  <si>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</si>
  <si>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</si>
  <si>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</si>
  <si>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</si>
  <si>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</si>
  <si>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</si>
  <si>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</si>
  <si>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</si>
  <si>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</si>
  <si>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</si>
  <si>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</si>
  <si>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</si>
  <si>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</si>
  <si>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</si>
  <si>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</si>
  <si>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</si>
  <si>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</si>
  <si>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</si>
  <si>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</si>
  <si>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</si>
  <si>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</si>
  <si>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</si>
  <si>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</si>
  <si>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</si>
  <si>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</si>
  <si>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</si>
  <si>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</si>
  <si>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</si>
  <si>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</si>
  <si>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</si>
  <si>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</si>
  <si>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</si>
  <si>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</si>
  <si>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</si>
  <si>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</si>
  <si>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</si>
  <si>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</si>
  <si>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</si>
  <si>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</si>
  <si>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</si>
  <si>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</si>
  <si>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</si>
  <si>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</si>
  <si>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</si>
  <si>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</si>
  <si>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</si>
  <si>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</si>
  <si>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</si>
  <si>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</si>
  <si>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</si>
  <si>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</si>
  <si>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</si>
  <si>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</si>
  <si>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</si>
  <si>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</si>
  <si>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</si>
  <si>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</si>
  <si>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</si>
  <si>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</si>
  <si>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</si>
  <si>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</si>
  <si>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</si>
  <si>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</si>
  <si>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</si>
  <si>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</si>
  <si>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</si>
  <si>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</si>
  <si>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</si>
  <si>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</si>
  <si>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</si>
  <si>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</si>
  <si>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</si>
  <si>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</si>
  <si>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</si>
  <si>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</si>
  <si>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</si>
  <si>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</si>
  <si>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</si>
  <si>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</si>
  <si>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</si>
  <si>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</si>
  <si>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</si>
  <si>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</si>
  <si>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</si>
  <si>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</si>
  <si>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</si>
  <si>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</si>
  <si>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</si>
  <si>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</si>
  <si>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</si>
  <si>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</si>
  <si>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</si>
  <si>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</si>
  <si>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</si>
  <si>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</si>
  <si>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</si>
  <si>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</si>
  <si>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</si>
  <si>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</si>
  <si>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</si>
  <si>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</si>
  <si>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</si>
  <si>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</si>
  <si>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</si>
  <si>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</si>
  <si>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</si>
  <si>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</si>
  <si>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</si>
  <si>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</si>
  <si>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</si>
  <si>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</si>
  <si>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</si>
  <si>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</si>
  <si>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</si>
  <si>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</si>
  <si>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</si>
  <si>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</si>
  <si>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</si>
  <si>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</si>
  <si>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</si>
  <si>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</si>
  <si>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</si>
  <si>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</si>
  <si>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</si>
  <si>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</si>
  <si>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</si>
  <si>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</si>
  <si>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</si>
  <si>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</si>
  <si>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</si>
  <si>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</si>
  <si>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</si>
  <si>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</si>
  <si>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</si>
  <si>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</si>
  <si>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</si>
  <si>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</si>
  <si>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</si>
  <si>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</si>
  <si>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</si>
  <si>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</si>
  <si>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</si>
  <si>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</si>
  <si>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</si>
  <si>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</si>
  <si>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</si>
  <si>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</si>
  <si>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</si>
  <si>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</si>
  <si>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</si>
  <si>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</si>
  <si>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</si>
  <si>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</si>
  <si>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</si>
  <si>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</si>
  <si>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</si>
  <si>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</si>
  <si>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</si>
  <si>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</si>
  <si>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</si>
  <si>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</si>
  <si>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</si>
  <si>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</si>
  <si>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</si>
  <si>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</si>
  <si>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</si>
  <si>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</si>
  <si>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</si>
  <si>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</si>
  <si>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</si>
  <si>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</si>
  <si>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</si>
  <si>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</si>
  <si>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</si>
  <si>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</si>
  <si>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</si>
  <si>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</si>
  <si>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</si>
  <si>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</si>
  <si>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</si>
  <si>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</si>
  <si>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</si>
  <si>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</si>
  <si>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</si>
  <si>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</si>
  <si>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</si>
  <si>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</si>
  <si>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</si>
  <si>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</si>
  <si>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</si>
  <si>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</si>
  <si>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</si>
  <si>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</si>
  <si>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</si>
  <si>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</si>
  <si>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</si>
  <si>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</si>
  <si>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</si>
  <si>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</si>
  <si>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</si>
  <si>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</si>
  <si>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</si>
  <si>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</si>
  <si>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</si>
  <si>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</si>
  <si>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</si>
  <si>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</si>
  <si>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</si>
  <si>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</si>
  <si>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</si>
  <si>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</si>
  <si>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</si>
  <si>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</si>
  <si>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</si>
  <si>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</si>
  <si>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</si>
  <si>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</si>
  <si>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</si>
  <si>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</si>
  <si>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</si>
  <si>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</si>
  <si>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</si>
  <si>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</si>
  <si>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</si>
  <si>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</si>
  <si>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</si>
  <si>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</si>
  <si>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</si>
  <si>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</si>
  <si>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</si>
  <si>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</si>
  <si>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</si>
  <si>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</si>
  <si>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</si>
  <si>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</si>
  <si>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</si>
  <si>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</si>
  <si>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</si>
  <si>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</si>
  <si>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</si>
  <si>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</si>
  <si>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</si>
  <si>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</si>
  <si>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</si>
  <si>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</si>
  <si>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</si>
  <si>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</si>
  <si>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</si>
  <si>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</si>
  <si>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</si>
  <si>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</si>
  <si>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</si>
  <si>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</si>
  <si>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</si>
  <si>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</si>
  <si>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</si>
  <si>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</si>
  <si>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</si>
  <si>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</si>
  <si>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</si>
  <si>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</si>
  <si>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</si>
  <si>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</si>
  <si>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</si>
  <si>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</si>
  <si>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</si>
  <si>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</si>
  <si>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</si>
  <si>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</si>
  <si>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</si>
  <si>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</si>
  <si>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</si>
  <si>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</si>
  <si>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</si>
  <si>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</si>
  <si>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</si>
  <si>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</si>
  <si>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</si>
  <si>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</si>
  <si>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</si>
  <si>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</si>
  <si>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</si>
  <si>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</si>
  <si>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</si>
  <si>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</si>
  <si>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</si>
  <si>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</si>
  <si>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</si>
  <si>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</si>
  <si>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</si>
  <si>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</si>
  <si>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</si>
  <si>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</si>
  <si>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</si>
  <si>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</si>
  <si>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</si>
  <si>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</si>
  <si>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</si>
  <si>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</si>
  <si>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</si>
  <si>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</si>
  <si>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</si>
  <si>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</si>
  <si>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</si>
  <si>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</si>
  <si>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</si>
  <si>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</si>
  <si>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</si>
  <si>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</si>
  <si>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</si>
  <si>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</si>
  <si>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</si>
  <si>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</si>
  <si>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</si>
  <si>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</si>
  <si>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</si>
  <si>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</si>
  <si>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</si>
  <si>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</si>
  <si>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</si>
  <si>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</si>
  <si>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</si>
  <si>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</si>
  <si>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</si>
  <si>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</si>
  <si>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</si>
  <si>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</si>
  <si>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</si>
  <si>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</si>
  <si>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</si>
  <si>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</si>
  <si>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</si>
  <si>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</si>
  <si>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</si>
  <si>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</si>
  <si>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</si>
  <si>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</si>
  <si>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</si>
  <si>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</si>
  <si>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</si>
  <si>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</si>
  <si>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</si>
  <si>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</si>
  <si>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</si>
  <si>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</si>
  <si>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</si>
  <si>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</si>
  <si>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</si>
  <si>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</si>
  <si>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</si>
  <si>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</si>
  <si>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</si>
  <si>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</si>
  <si>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</si>
  <si>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</si>
  <si>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</si>
  <si>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</si>
  <si>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</si>
  <si>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</si>
  <si>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</si>
  <si>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</si>
  <si>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</si>
  <si>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</si>
  <si>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</si>
  <si>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</si>
  <si>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</si>
  <si>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</si>
  <si>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</si>
  <si>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</si>
  <si>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</si>
  <si>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</si>
  <si>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</si>
  <si>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</si>
  <si>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</si>
  <si>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</si>
  <si>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</si>
  <si>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</si>
  <si>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</si>
  <si>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</si>
  <si>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</si>
  <si>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</si>
  <si>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</si>
  <si>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</si>
  <si>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</si>
  <si>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</si>
  <si>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</si>
  <si>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</si>
  <si>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</si>
  <si>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</si>
  <si>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</si>
  <si>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</si>
  <si>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</si>
  <si>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</si>
  <si>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</si>
  <si>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</si>
  <si>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</si>
  <si>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</si>
  <si>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</si>
  <si>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</si>
  <si>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</si>
  <si>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</si>
  <si>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</si>
  <si>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</si>
  <si>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</si>
  <si>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</si>
  <si>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</si>
  <si>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</si>
  <si>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</si>
  <si>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</si>
  <si>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</si>
  <si>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</si>
  <si>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</si>
  <si>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</si>
  <si>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</si>
  <si>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</si>
  <si>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</si>
  <si>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</si>
  <si>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</si>
  <si>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</si>
  <si>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</si>
  <si>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</si>
  <si>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</si>
  <si>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</si>
  <si>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</si>
  <si>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</si>
  <si>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</si>
  <si>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</si>
  <si>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</si>
  <si>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</si>
  <si>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</si>
  <si>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</si>
  <si>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</si>
  <si>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</si>
  <si>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</si>
  <si>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</si>
  <si>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</si>
  <si>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</si>
  <si>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</si>
  <si>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</si>
  <si>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</si>
  <si>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</si>
  <si>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</si>
  <si>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</si>
  <si>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</si>
  <si>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</si>
  <si>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</si>
  <si>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</si>
  <si>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</si>
  <si>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</si>
  <si>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</si>
  <si>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</si>
  <si>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</si>
  <si>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</si>
  <si>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</si>
  <si>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</si>
  <si>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</si>
  <si>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</si>
  <si>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</si>
  <si>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</si>
  <si>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</si>
  <si>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</si>
  <si>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</si>
  <si>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</si>
  <si>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</si>
  <si>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</si>
  <si>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</si>
  <si>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</si>
  <si>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</si>
  <si>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</si>
  <si>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</si>
  <si>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</si>
  <si>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</si>
  <si>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</si>
  <si>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</si>
  <si>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</si>
  <si>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</si>
  <si>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</si>
  <si>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</si>
  <si>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</si>
  <si>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</si>
  <si>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</si>
  <si>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</si>
  <si>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</si>
  <si>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</si>
  <si>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</si>
  <si>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</si>
  <si>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</si>
  <si>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</si>
  <si>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</si>
  <si>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</si>
  <si>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</si>
  <si>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</si>
  <si>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</si>
  <si>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</si>
  <si>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</si>
  <si>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</si>
  <si>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</si>
  <si>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</si>
  <si>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</si>
  <si>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</si>
  <si>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</si>
  <si>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</si>
  <si>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</si>
  <si>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</si>
  <si>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</si>
  <si>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</si>
  <si>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</si>
  <si>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</si>
  <si>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</si>
  <si>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</si>
  <si>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</si>
  <si>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</si>
  <si>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</si>
  <si>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</si>
  <si>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</si>
  <si>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</si>
  <si>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</si>
  <si>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</si>
  <si>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</si>
  <si>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</si>
  <si>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</si>
  <si>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</si>
  <si>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</si>
  <si>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</si>
  <si>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</si>
  <si>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</si>
  <si>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</si>
  <si>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</si>
  <si>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</si>
  <si>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</si>
  <si>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</si>
  <si>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</si>
  <si>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</si>
  <si>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</si>
  <si>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</si>
  <si>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</si>
  <si>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</si>
  <si>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</si>
  <si>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</si>
  <si>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</si>
  <si>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</si>
  <si>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</si>
  <si>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</si>
  <si>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</si>
  <si>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</si>
  <si>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</si>
  <si>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</si>
  <si>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</si>
  <si>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</si>
  <si>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</si>
  <si>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</si>
  <si>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</si>
  <si>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</si>
  <si>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</si>
  <si>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</si>
  <si>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</si>
  <si>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</si>
  <si>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</si>
  <si>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</si>
  <si>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</si>
  <si>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</si>
  <si>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</si>
  <si>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</si>
  <si>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</si>
  <si>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</si>
  <si>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</si>
  <si>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</si>
  <si>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</si>
  <si>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</si>
  <si>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</si>
  <si>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</si>
  <si>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</si>
  <si>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</si>
  <si>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</si>
  <si>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</si>
  <si>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</si>
  <si>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</si>
  <si>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</si>
  <si>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</si>
  <si>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</si>
  <si>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</si>
  <si>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</si>
  <si>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</si>
  <si>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</si>
  <si>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</si>
  <si>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</si>
  <si>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</si>
  <si>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</si>
  <si>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</si>
  <si>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</si>
  <si>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</si>
  <si>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</si>
  <si>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</si>
  <si>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</si>
  <si>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</si>
  <si>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</si>
  <si>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</si>
  <si>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</si>
  <si>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</si>
  <si>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</si>
  <si>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</si>
  <si>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</si>
  <si>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</si>
  <si>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</si>
  <si>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</si>
  <si>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</si>
  <si>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</si>
  <si>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</si>
  <si>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</si>
  <si>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</si>
  <si>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</si>
  <si>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</si>
  <si>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</si>
  <si>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</si>
  <si>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</si>
  <si>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</si>
  <si>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</si>
  <si>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</si>
  <si>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</si>
  <si>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</si>
  <si>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</si>
  <si>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</si>
  <si>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</si>
  <si>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</si>
  <si>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</si>
  <si>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</si>
  <si>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</si>
  <si>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</si>
  <si>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</si>
  <si>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</si>
  <si>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</si>
  <si>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</si>
  <si>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</si>
  <si>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</si>
  <si>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</si>
  <si>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</si>
  <si>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</si>
  <si>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</si>
  <si>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</si>
  <si>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</si>
  <si>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</si>
  <si>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</si>
  <si>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</si>
  <si>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</si>
  <si>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</si>
  <si>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</si>
  <si>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</si>
  <si>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</si>
  <si>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</si>
  <si>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</si>
  <si>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</si>
  <si>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</si>
  <si>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</si>
  <si>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</si>
  <si>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</si>
  <si>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</si>
  <si>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</si>
  <si>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</si>
  <si>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</si>
  <si>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</si>
  <si>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</si>
  <si>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</si>
  <si>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</si>
  <si>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</si>
  <si>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</si>
  <si>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</si>
  <si>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</si>
  <si>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</si>
  <si>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</si>
  <si>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</si>
  <si>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</si>
  <si>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</si>
  <si>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</si>
  <si>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</si>
  <si>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</si>
  <si>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</si>
  <si>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</si>
  <si>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</si>
  <si>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</si>
  <si>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</si>
  <si>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</si>
  <si>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</si>
  <si>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</si>
  <si>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</si>
  <si>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</si>
  <si>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</si>
  <si>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</si>
  <si>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</si>
  <si>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</si>
  <si>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</si>
  <si>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</si>
  <si>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</si>
  <si>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</si>
  <si>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</si>
  <si>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</si>
  <si>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</si>
  <si>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</si>
  <si>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</si>
  <si>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</si>
  <si>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</si>
  <si>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</si>
  <si>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</si>
  <si>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</si>
  <si>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</si>
  <si>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</si>
  <si>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</si>
  <si>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</si>
  <si>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</si>
  <si>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</si>
  <si>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</si>
  <si>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</si>
  <si>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</si>
  <si>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</si>
  <si>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</si>
  <si>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</si>
  <si>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</si>
  <si>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</si>
  <si>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</si>
  <si>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</si>
  <si>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</si>
  <si>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</si>
  <si>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</si>
  <si>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</si>
  <si>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</si>
  <si>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</si>
  <si>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</si>
  <si>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</si>
  <si>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</si>
  <si>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</si>
  <si>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</si>
  <si>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</si>
  <si>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</si>
  <si>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</si>
  <si>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</si>
  <si>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</si>
  <si>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</si>
  <si>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</si>
  <si>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</si>
  <si>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</si>
  <si>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</si>
  <si>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</si>
  <si>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</si>
  <si>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</si>
  <si>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</si>
  <si>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</si>
  <si>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</si>
  <si>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</si>
  <si>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</si>
  <si>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</si>
  <si>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</si>
  <si>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</si>
  <si>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</si>
  <si>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</si>
  <si>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</si>
  <si>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</si>
  <si>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</si>
  <si>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</si>
  <si>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</si>
  <si>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</si>
  <si>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</si>
  <si>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</si>
  <si>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</si>
  <si>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</si>
  <si>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</si>
  <si>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</si>
  <si>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</si>
  <si>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</si>
  <si>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</si>
  <si>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</si>
  <si>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</si>
  <si>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</si>
  <si>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</si>
  <si>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</si>
  <si>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</si>
  <si>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</si>
  <si>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</si>
  <si>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</si>
  <si>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</si>
  <si>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</si>
  <si>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</si>
  <si>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</si>
  <si>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</si>
  <si>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</si>
  <si>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</si>
  <si>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</si>
  <si>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</si>
  <si>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</si>
  <si>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</si>
  <si>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</si>
  <si>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</si>
  <si>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</si>
  <si>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</si>
  <si>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</si>
  <si>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</si>
  <si>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</si>
  <si>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</si>
  <si>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</si>
  <si>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</si>
  <si>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</si>
  <si>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</si>
  <si>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</si>
  <si>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</si>
  <si>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</si>
  <si>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</si>
  <si>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</si>
  <si>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</si>
  <si>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</si>
  <si>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</si>
  <si>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</si>
  <si>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</si>
  <si>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</si>
  <si>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</si>
  <si>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</si>
  <si>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</si>
  <si>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</si>
  <si>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</si>
  <si>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</si>
  <si>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</si>
  <si>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</si>
  <si>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</si>
  <si>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</si>
  <si>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</si>
  <si>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</si>
  <si>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</si>
  <si>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</si>
  <si>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</si>
  <si>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</si>
  <si>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</si>
  <si>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</si>
  <si>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</si>
  <si>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</si>
  <si>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</si>
  <si>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</si>
  <si>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</si>
  <si>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</si>
  <si>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</si>
  <si>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</si>
  <si>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</si>
  <si>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</si>
  <si>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</si>
  <si>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</si>
  <si>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</si>
  <si>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</si>
  <si>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</si>
  <si>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</si>
  <si>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</si>
  <si>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</si>
  <si>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</si>
  <si>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</si>
  <si>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</si>
  <si>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</si>
  <si>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</si>
  <si>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</si>
  <si>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</si>
  <si>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</si>
  <si>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</si>
  <si>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</si>
  <si>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</si>
  <si>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</si>
  <si>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</si>
  <si>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</si>
  <si>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</si>
  <si>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</si>
  <si>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</si>
  <si>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</si>
  <si>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</si>
  <si>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</si>
  <si>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</si>
  <si>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</si>
  <si>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</si>
  <si>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</si>
  <si>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</si>
  <si>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</si>
  <si>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</si>
  <si>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</si>
  <si>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</si>
  <si>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</si>
  <si>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</si>
  <si>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</si>
  <si>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</si>
  <si>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</si>
  <si>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</si>
  <si>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</si>
  <si>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</si>
  <si>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</si>
  <si>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</si>
  <si>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</si>
  <si>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</si>
  <si>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</si>
  <si>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</si>
  <si>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</si>
  <si>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</si>
  <si>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</si>
  <si>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</si>
  <si>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</si>
  <si>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</si>
  <si>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</si>
  <si>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</si>
  <si>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</si>
  <si>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</si>
  <si>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</si>
  <si>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</si>
  <si>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</si>
  <si>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</si>
  <si>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</si>
  <si>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</si>
  <si>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</si>
  <si>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</si>
  <si>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</si>
  <si>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</si>
  <si>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</si>
  <si>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</si>
  <si>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</si>
  <si>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</si>
  <si>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</si>
  <si>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</si>
  <si>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</si>
  <si>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</si>
  <si>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</si>
  <si>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</si>
  <si>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</si>
  <si>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</si>
  <si>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</si>
  <si>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</si>
  <si>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</si>
  <si>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</si>
  <si>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</si>
  <si>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</si>
  <si>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</si>
  <si>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</si>
  <si>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</si>
  <si>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</si>
  <si>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</si>
  <si>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</si>
  <si>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</si>
  <si>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</si>
  <si>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</si>
  <si>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</si>
  <si>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</si>
  <si>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</si>
  <si>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</si>
  <si>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</si>
  <si>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</si>
  <si>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</si>
  <si>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</si>
  <si>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</si>
  <si>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</si>
  <si>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</si>
  <si>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</si>
  <si>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</si>
  <si>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</si>
  <si>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</si>
  <si>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</si>
  <si>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</si>
  <si>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</si>
  <si>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</si>
  <si>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</si>
  <si>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</si>
  <si>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</si>
  <si>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</si>
  <si>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</si>
  <si>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</si>
  <si>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</si>
  <si>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</si>
  <si>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</si>
  <si>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</si>
  <si>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</si>
  <si>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</si>
  <si>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</si>
  <si>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</si>
  <si>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</si>
  <si>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</si>
  <si>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</si>
  <si>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</si>
  <si>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</si>
  <si>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</si>
  <si>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</si>
  <si>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</si>
  <si>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</si>
  <si>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</si>
  <si>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</si>
  <si>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</si>
  <si>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</si>
  <si>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</si>
  <si>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</si>
  <si>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</si>
  <si>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</si>
  <si>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</si>
  <si>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</si>
  <si>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</si>
  <si>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</si>
  <si>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</si>
  <si>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</si>
  <si>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</si>
  <si>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</si>
  <si>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</si>
  <si>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</si>
  <si>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</si>
  <si>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</si>
  <si>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</si>
  <si>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</si>
  <si>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</si>
  <si>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</si>
  <si>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</si>
  <si>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</si>
  <si>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</si>
  <si>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</si>
  <si>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</si>
  <si>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</si>
  <si>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</si>
  <si>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</si>
  <si>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</si>
  <si>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</si>
  <si>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</si>
  <si>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</si>
  <si>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</si>
  <si>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</si>
  <si>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</si>
  <si>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</si>
  <si>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</si>
  <si>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</si>
  <si>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</si>
  <si>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</si>
  <si>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</si>
  <si>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</si>
  <si>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</si>
  <si>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</si>
  <si>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</si>
  <si>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</si>
  <si>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</si>
  <si>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</si>
  <si>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</si>
  <si>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</si>
  <si>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</si>
  <si>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</si>
  <si>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</si>
  <si>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</si>
  <si>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</si>
  <si>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</si>
  <si>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</si>
  <si>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</si>
  <si>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</si>
  <si>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</si>
  <si>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</si>
  <si>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</si>
  <si>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</si>
  <si>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</si>
  <si>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</si>
  <si>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</si>
  <si>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</si>
  <si>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</si>
  <si>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</si>
  <si>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</si>
  <si>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</si>
  <si>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</si>
  <si>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</si>
  <si>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</si>
  <si>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</si>
  <si>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</si>
  <si>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</si>
  <si>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</si>
  <si>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</si>
  <si>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</si>
  <si>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</si>
  <si>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</si>
  <si>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</si>
  <si>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</si>
  <si>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</si>
  <si>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</si>
  <si>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</si>
  <si>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</si>
  <si>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</si>
  <si>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</si>
  <si>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</si>
  <si>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</si>
  <si>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</si>
  <si>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</si>
  <si>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</si>
  <si>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</si>
  <si>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</si>
  <si>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</si>
  <si>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</si>
  <si>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</si>
  <si>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</si>
  <si>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</si>
  <si>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</si>
  <si>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</si>
  <si>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</si>
  <si>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</si>
  <si>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</si>
  <si>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</si>
  <si>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</si>
  <si>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</si>
  <si>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</si>
  <si>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</si>
  <si>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</si>
  <si>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</si>
  <si>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</si>
  <si>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</si>
  <si>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</si>
  <si>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</si>
  <si>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</si>
  <si>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</si>
  <si>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</si>
  <si>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</si>
  <si>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</si>
  <si>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</si>
  <si>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</si>
  <si>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</si>
  <si>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</si>
  <si>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</si>
  <si>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</si>
  <si>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</si>
  <si>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</si>
  <si>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</si>
  <si>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</si>
  <si>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</si>
  <si>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</si>
  <si>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</si>
  <si>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</si>
  <si>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</si>
  <si>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</si>
  <si>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</si>
  <si>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</si>
  <si>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</si>
  <si>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</si>
  <si>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</si>
  <si>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</si>
  <si>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</si>
  <si>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</si>
  <si>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</si>
  <si>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</si>
  <si>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</si>
  <si>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</si>
  <si>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</si>
  <si>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</si>
  <si>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</si>
  <si>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</si>
  <si>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</si>
  <si>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</si>
  <si>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</si>
  <si>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</si>
  <si>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</si>
  <si>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</si>
  <si>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</si>
  <si>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</si>
  <si>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</si>
  <si>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</si>
  <si>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</si>
  <si>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</si>
  <si>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</si>
  <si>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</si>
  <si>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</si>
  <si>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</si>
  <si>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</si>
  <si>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</si>
  <si>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</si>
  <si>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</si>
  <si>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</si>
  <si>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</si>
  <si>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</si>
  <si>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</si>
  <si>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</si>
  <si>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</si>
  <si>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</si>
  <si>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</si>
  <si>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</si>
  <si>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</si>
  <si>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</si>
  <si>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</si>
  <si>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</si>
  <si>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</si>
  <si>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</si>
  <si>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</si>
  <si>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</si>
  <si>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</si>
  <si>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</si>
  <si>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</si>
  <si>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</si>
  <si>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</si>
  <si>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</si>
  <si>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</si>
  <si>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</si>
  <si>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</si>
  <si>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</si>
  <si>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</si>
  <si>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</si>
  <si>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</si>
  <si>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</si>
  <si>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</si>
  <si>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</si>
  <si>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</si>
  <si>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</si>
  <si>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</si>
  <si>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</si>
  <si>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</si>
  <si>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</si>
  <si>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</si>
  <si>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</si>
  <si>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</si>
  <si>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</si>
  <si>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</si>
  <si>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</si>
  <si>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</si>
  <si>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</si>
  <si>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</si>
  <si>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</si>
  <si>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</si>
  <si>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</si>
  <si>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</si>
  <si>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</si>
  <si>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</si>
  <si>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</si>
  <si>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</si>
  <si>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</si>
  <si>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</si>
  <si>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</si>
  <si>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</si>
  <si>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</si>
  <si>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</si>
  <si>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</si>
  <si>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</si>
  <si>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</si>
  <si>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</si>
  <si>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</si>
  <si>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</si>
  <si>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</si>
  <si>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</si>
  <si>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</si>
  <si>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</si>
  <si>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</si>
  <si>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</si>
  <si>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</si>
  <si>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</si>
  <si>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</si>
  <si>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</si>
  <si>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</si>
  <si>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</si>
  <si>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</si>
  <si>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</si>
  <si>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</si>
  <si>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</si>
  <si>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</si>
  <si>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</si>
  <si>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</si>
  <si>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</si>
  <si>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</si>
  <si>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</si>
  <si>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</si>
  <si>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</si>
  <si>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</si>
  <si>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</si>
  <si>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</si>
  <si>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</si>
  <si>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</si>
  <si>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</si>
  <si>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</si>
  <si>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</si>
  <si>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</si>
  <si>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</si>
  <si>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</si>
  <si>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</si>
  <si>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</si>
  <si>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</si>
  <si>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</si>
  <si>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</si>
  <si>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</si>
  <si>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</si>
  <si>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</si>
  <si>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</si>
  <si>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</si>
  <si>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</si>
  <si>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</si>
  <si>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</si>
  <si>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</si>
  <si>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</si>
  <si>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</si>
  <si>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</si>
  <si>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</si>
  <si>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</si>
  <si>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</si>
  <si>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</si>
  <si>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</si>
  <si>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</si>
  <si>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</si>
  <si>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</si>
  <si>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</si>
  <si>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</si>
  <si>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</si>
  <si>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</si>
  <si>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</si>
  <si>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</si>
  <si>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</si>
  <si>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</si>
  <si>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</si>
  <si>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</si>
  <si>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</si>
  <si>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</si>
  <si>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</si>
  <si>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</si>
  <si>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</si>
  <si>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</si>
  <si>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</si>
  <si>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</si>
  <si>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</si>
  <si>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</si>
  <si>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</si>
  <si>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</si>
  <si>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</si>
  <si>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</si>
  <si>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</si>
  <si>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</si>
  <si>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</si>
  <si>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</si>
  <si>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</si>
  <si>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</si>
  <si>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</si>
  <si>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</si>
  <si>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</si>
  <si>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</si>
  <si>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</si>
  <si>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</si>
  <si>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</si>
  <si>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</si>
  <si>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</si>
  <si>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</si>
  <si>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</si>
  <si>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</si>
  <si>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</si>
  <si>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</si>
  <si>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</si>
  <si>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</si>
  <si>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</si>
  <si>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</si>
  <si>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</si>
  <si>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</si>
  <si>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</si>
  <si>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</si>
  <si>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</si>
  <si>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</si>
  <si>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</si>
  <si>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</si>
  <si>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</si>
  <si>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</si>
  <si>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</si>
  <si>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</si>
  <si>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</si>
  <si>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</si>
  <si>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</si>
  <si>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</si>
  <si>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</si>
  <si>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</si>
  <si>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</si>
  <si>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</si>
  <si>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</si>
  <si>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</si>
  <si>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</si>
  <si>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</si>
  <si>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</si>
  <si>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</si>
  <si>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</si>
  <si>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</si>
  <si>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</si>
  <si>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</si>
  <si>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</si>
  <si>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</si>
  <si>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</si>
  <si>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</si>
  <si>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</si>
  <si>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</si>
  <si>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</si>
  <si>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</si>
  <si>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</si>
  <si>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</si>
  <si>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</si>
  <si>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</si>
  <si>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</si>
  <si>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</si>
  <si>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</si>
  <si>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</si>
  <si>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</si>
  <si>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</si>
  <si>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</si>
  <si>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</si>
  <si>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</si>
  <si>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</si>
  <si>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</si>
  <si>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</si>
  <si>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</si>
  <si>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</si>
  <si>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</si>
  <si>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</si>
  <si>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</si>
  <si>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</si>
  <si>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</si>
  <si>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</si>
  <si>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</si>
  <si>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</si>
  <si>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</si>
  <si>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</si>
  <si>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</si>
  <si>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</si>
  <si>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</si>
  <si>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</si>
  <si>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</si>
  <si>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</si>
  <si>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</si>
  <si>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</si>
  <si>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</si>
  <si>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</si>
  <si>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</si>
  <si>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</si>
  <si>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</si>
  <si>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</si>
  <si>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</si>
  <si>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</si>
  <si>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</si>
  <si>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</si>
  <si>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</si>
  <si>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</si>
  <si>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</si>
  <si>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</si>
  <si>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</si>
  <si>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</si>
  <si>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</si>
  <si>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</si>
  <si>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</si>
  <si>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</si>
  <si>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</si>
  <si>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</si>
  <si>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</si>
  <si>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</si>
  <si>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</si>
  <si>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</si>
  <si>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</si>
  <si>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</si>
  <si>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</si>
  <si>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</si>
  <si>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</si>
  <si>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</si>
  <si>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</si>
  <si>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</si>
  <si>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</si>
  <si>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</si>
  <si>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</si>
  <si>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</si>
  <si>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</si>
  <si>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</si>
  <si>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</si>
  <si>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</si>
  <si>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</si>
  <si>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</si>
  <si>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</si>
  <si>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</si>
  <si>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</si>
  <si>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</si>
  <si>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</si>
  <si>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</si>
  <si>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</si>
  <si>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</si>
  <si>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</si>
  <si>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</si>
  <si>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</si>
  <si>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</si>
  <si>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</si>
  <si>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</si>
  <si>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</si>
  <si>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</si>
  <si>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</si>
  <si>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</si>
  <si>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</si>
  <si>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</si>
  <si>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</si>
  <si>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</si>
  <si>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</si>
  <si>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</si>
  <si>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</si>
  <si>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</si>
  <si>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</si>
  <si>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</si>
  <si>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</si>
  <si>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</si>
  <si>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</si>
  <si>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</si>
  <si>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</si>
  <si>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</si>
  <si>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</si>
  <si>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</si>
  <si>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</si>
  <si>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</si>
  <si>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</si>
  <si>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</si>
  <si>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</si>
  <si>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</si>
  <si>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</si>
  <si>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</si>
  <si>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</si>
  <si>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</si>
  <si>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</si>
  <si>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</si>
  <si>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</si>
  <si>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</si>
  <si>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</si>
  <si>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</si>
  <si>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</si>
  <si>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</si>
  <si>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</si>
  <si>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</si>
  <si>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</si>
  <si>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</si>
  <si>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</si>
  <si>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</si>
  <si>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</si>
  <si>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</si>
  <si>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</si>
  <si>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</si>
  <si>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</si>
  <si>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</si>
  <si>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</si>
  <si>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</si>
  <si>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</si>
  <si>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</si>
  <si>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</si>
  <si>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</si>
  <si>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</si>
  <si>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</si>
  <si>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</si>
  <si>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</si>
  <si>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</si>
  <si>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</si>
  <si>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</si>
  <si>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</si>
  <si>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</si>
  <si>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</si>
  <si>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</si>
  <si>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</si>
  <si>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</si>
  <si>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</si>
  <si>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</si>
  <si>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</si>
  <si>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</si>
  <si>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</si>
  <si>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</si>
  <si>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</si>
  <si>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</si>
  <si>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</si>
  <si>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</si>
  <si>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</si>
  <si>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</si>
  <si>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</si>
  <si>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</si>
  <si>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</si>
  <si>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</si>
  <si>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</si>
  <si>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</si>
  <si>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</si>
  <si>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</si>
  <si>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</si>
  <si>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</si>
  <si>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</si>
  <si>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</si>
  <si>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</si>
  <si>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</si>
  <si>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</si>
  <si>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</si>
  <si>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</si>
  <si>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</si>
  <si>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</si>
  <si>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</si>
  <si>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</si>
  <si>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</si>
  <si>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</si>
  <si>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</si>
  <si>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</si>
  <si>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</si>
  <si>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</si>
  <si>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</si>
  <si>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</si>
  <si>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</si>
  <si>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</si>
  <si>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</si>
  <si>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</si>
  <si>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</si>
  <si>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</si>
  <si>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</si>
  <si>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</si>
  <si>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</si>
  <si>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</si>
  <si>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</si>
  <si>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</si>
  <si>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</si>
  <si>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</si>
  <si>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</si>
  <si>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</si>
  <si>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</si>
  <si>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</si>
  <si>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</si>
  <si>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</si>
  <si>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</si>
  <si>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</si>
  <si>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</si>
  <si>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</si>
  <si>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</si>
  <si>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</si>
  <si>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</si>
  <si>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</si>
  <si>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</si>
  <si>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</si>
  <si>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</si>
  <si>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</si>
  <si>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</si>
  <si>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</si>
  <si>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</si>
  <si>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</si>
  <si>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</si>
  <si>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</si>
  <si>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</si>
  <si>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</si>
  <si>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</si>
  <si>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</si>
  <si>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</si>
  <si>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</si>
  <si>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</si>
  <si>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</si>
  <si>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</si>
  <si>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</si>
  <si>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</si>
  <si>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</si>
  <si>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</si>
  <si>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</si>
  <si>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</si>
  <si>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</si>
  <si>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</si>
  <si>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</si>
  <si>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</si>
  <si>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</si>
  <si>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</si>
  <si>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</si>
  <si>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</si>
  <si>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</si>
  <si>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</si>
  <si>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</si>
  <si>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</si>
  <si>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</si>
  <si>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</si>
  <si>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</si>
  <si>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</si>
  <si>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</si>
  <si>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</si>
  <si>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</si>
  <si>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</si>
  <si>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</si>
  <si>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</si>
  <si>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</si>
  <si>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</si>
  <si>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</si>
  <si>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</si>
  <si>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</si>
  <si>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</si>
  <si>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</si>
  <si>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</si>
  <si>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</si>
  <si>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</si>
  <si>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</si>
  <si>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</si>
  <si>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</si>
  <si>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</si>
  <si>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</si>
  <si>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</si>
  <si>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</si>
  <si>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</si>
  <si>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</si>
  <si>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</si>
  <si>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</si>
  <si>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</si>
  <si>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</si>
  <si>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</si>
  <si>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</si>
  <si>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</si>
  <si>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</si>
  <si>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</si>
  <si>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</si>
  <si>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</si>
  <si>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</si>
  <si>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</si>
  <si>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</si>
  <si>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</si>
  <si>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</si>
  <si>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</si>
  <si>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</si>
  <si>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</si>
  <si>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</si>
  <si>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</si>
  <si>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</si>
  <si>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</si>
  <si>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</si>
  <si>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</si>
  <si>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</si>
  <si>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</si>
  <si>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</si>
  <si>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</si>
  <si>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</si>
  <si>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</si>
  <si>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</si>
  <si>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</si>
  <si>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</si>
  <si>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</si>
  <si>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</si>
  <si>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</si>
  <si>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</si>
  <si>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</si>
  <si>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</si>
  <si>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</si>
  <si>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</si>
  <si>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</si>
  <si>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</si>
  <si>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</si>
  <si>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</si>
  <si>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</si>
  <si>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</si>
  <si>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</si>
  <si>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</si>
  <si>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</si>
  <si>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</si>
  <si>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</si>
  <si>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</si>
  <si>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</si>
  <si>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</si>
  <si>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</si>
  <si>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</si>
  <si>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</si>
  <si>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</si>
  <si>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</si>
  <si>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</si>
  <si>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</si>
  <si>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</si>
  <si>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</si>
  <si>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</si>
  <si>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</si>
  <si>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</si>
  <si>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</si>
  <si>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</si>
  <si>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</si>
  <si>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</si>
  <si>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</si>
  <si>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</si>
  <si>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</si>
  <si>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</si>
  <si>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</si>
  <si>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</si>
  <si>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</si>
  <si>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</si>
  <si>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</si>
  <si>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</si>
  <si>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</si>
  <si>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</si>
  <si>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</si>
  <si>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</si>
  <si>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</si>
  <si>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</si>
  <si>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</si>
  <si>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</si>
  <si>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</si>
  <si>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</si>
  <si>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</si>
  <si>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</si>
  <si>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</si>
  <si>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</si>
  <si>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</si>
  <si>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</si>
  <si>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</si>
  <si>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</si>
  <si>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</si>
  <si>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</si>
  <si>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</si>
  <si>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</si>
  <si>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</si>
  <si>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</si>
  <si>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</si>
  <si>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</si>
  <si>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</si>
  <si>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</si>
  <si>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</si>
  <si>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</si>
  <si>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</si>
  <si>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</si>
  <si>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</si>
  <si>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</si>
  <si>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</si>
  <si>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</si>
  <si>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</si>
  <si>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</si>
  <si>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</si>
  <si>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</si>
  <si>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</si>
  <si>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</si>
  <si>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</si>
  <si>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</si>
  <si>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</si>
  <si>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</si>
  <si>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</si>
  <si>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</si>
  <si>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</si>
  <si>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</si>
  <si>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</si>
  <si>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</si>
  <si>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</si>
  <si>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</si>
  <si>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</si>
  <si>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</si>
  <si>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</si>
  <si>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</si>
  <si>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</si>
  <si>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</si>
  <si>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</si>
  <si>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</si>
  <si>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</si>
  <si>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</si>
  <si>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</si>
  <si>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</si>
  <si>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</si>
  <si>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</si>
  <si>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</si>
  <si>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</si>
  <si>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</si>
  <si>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</si>
  <si>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</si>
  <si>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</si>
  <si>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</si>
  <si>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</si>
  <si>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</si>
  <si>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</si>
  <si>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</si>
  <si>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</si>
  <si>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</si>
  <si>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</si>
  <si>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</si>
  <si>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</si>
  <si>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</si>
  <si>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</si>
  <si>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</si>
  <si>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</si>
  <si>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</si>
  <si>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</si>
  <si>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</si>
  <si>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</si>
  <si>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</si>
  <si>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</si>
  <si>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</si>
  <si>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</si>
  <si>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</si>
  <si>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</si>
  <si>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</si>
  <si>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</si>
  <si>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</si>
  <si>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</si>
  <si>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</si>
  <si>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</si>
  <si>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</si>
  <si>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</si>
  <si>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</si>
  <si>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</si>
  <si>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</si>
  <si>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</si>
  <si>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</si>
  <si>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</si>
  <si>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</si>
  <si>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</si>
  <si>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</si>
  <si>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</si>
  <si>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</si>
  <si>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</si>
  <si>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</si>
  <si>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</si>
  <si>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</si>
  <si>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</si>
  <si>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</si>
  <si>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</si>
  <si>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</si>
  <si>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</si>
  <si>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</si>
  <si>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</si>
  <si>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</si>
  <si>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</si>
  <si>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</si>
  <si>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</si>
  <si>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</si>
  <si>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</si>
  <si>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</si>
  <si>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</si>
  <si>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</si>
  <si>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</si>
  <si>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</si>
  <si>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</si>
  <si>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</si>
  <si>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</si>
  <si>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</si>
  <si>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</si>
  <si>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</si>
  <si>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</si>
  <si>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</si>
  <si>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</si>
  <si>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</si>
  <si>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</si>
  <si>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</si>
  <si>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</si>
  <si>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</si>
  <si>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</si>
  <si>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</si>
  <si>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</si>
  <si>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</si>
  <si>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</si>
  <si>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</si>
  <si>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</si>
  <si>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</si>
  <si>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</si>
  <si>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</si>
  <si>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</si>
  <si>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</si>
  <si>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</si>
  <si>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</si>
  <si>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</si>
  <si>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</si>
  <si>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</si>
  <si>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</si>
  <si>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</si>
  <si>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</si>
  <si>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</si>
  <si>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</si>
  <si>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</si>
  <si>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</si>
  <si>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</si>
  <si>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</si>
  <si>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</si>
  <si>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</si>
  <si>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</si>
  <si>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</si>
  <si>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</si>
  <si>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</si>
  <si>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</si>
  <si>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</si>
  <si>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</si>
  <si>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</si>
  <si>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</si>
  <si>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</si>
  <si>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</si>
  <si>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</si>
  <si>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</si>
  <si>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</si>
  <si>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</si>
  <si>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</si>
  <si>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</si>
  <si>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</si>
  <si>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</si>
  <si>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</si>
  <si>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</si>
  <si>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</si>
  <si>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</si>
  <si>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</si>
  <si>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</si>
  <si>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</si>
  <si>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</si>
  <si>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</si>
  <si>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</si>
  <si>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</si>
  <si>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</si>
  <si>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</si>
  <si>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</si>
  <si>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</si>
  <si>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</si>
  <si>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</si>
  <si>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</si>
  <si>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</si>
  <si>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</si>
  <si>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</si>
  <si>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</si>
  <si>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</si>
  <si>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</si>
  <si>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</si>
  <si>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</si>
  <si>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</si>
  <si>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</si>
  <si>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</si>
  <si>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</si>
  <si>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</si>
  <si>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</si>
  <si>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</si>
  <si>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</si>
  <si>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</si>
  <si>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</si>
  <si>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</si>
  <si>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</si>
  <si>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</si>
  <si>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</si>
  <si>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</si>
  <si>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</si>
  <si>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</si>
  <si>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</si>
  <si>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</si>
  <si>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</si>
  <si>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</si>
  <si>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</si>
  <si>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</si>
  <si>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</si>
  <si>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</si>
  <si>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</si>
  <si>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</si>
  <si>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</si>
  <si>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</si>
  <si>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</si>
  <si>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</si>
  <si>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</si>
  <si>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</si>
  <si>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</si>
  <si>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</si>
  <si>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</si>
  <si>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</si>
  <si>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</si>
  <si>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</si>
  <si>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</si>
  <si>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</si>
  <si>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</si>
  <si>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</si>
  <si>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</si>
  <si>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</si>
  <si>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</si>
  <si>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</si>
  <si>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</si>
  <si>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</si>
  <si>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</si>
  <si>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</si>
  <si>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</si>
  <si>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</si>
  <si>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</si>
  <si>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</si>
  <si>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</si>
  <si>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</si>
  <si>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</si>
  <si>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</si>
  <si>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</si>
  <si>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</si>
  <si>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</si>
  <si>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</si>
  <si>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</si>
  <si>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</si>
  <si>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</si>
  <si>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</si>
  <si>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</si>
  <si>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</si>
  <si>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</si>
  <si>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</si>
  <si>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</si>
  <si>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</si>
  <si>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</si>
  <si>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</si>
  <si>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</si>
  <si>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</si>
  <si>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</si>
  <si>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</si>
  <si>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</si>
  <si>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</si>
  <si>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</si>
  <si>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</si>
  <si>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</si>
  <si>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</si>
  <si>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</si>
  <si>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</si>
  <si>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</si>
  <si>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</si>
  <si>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</si>
  <si>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</si>
  <si>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</si>
  <si>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</si>
  <si>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</si>
  <si>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</si>
  <si>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</si>
  <si>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</si>
  <si>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</si>
  <si>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</si>
  <si>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</si>
  <si>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</si>
  <si>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</si>
  <si>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</si>
  <si>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</si>
  <si>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</si>
  <si>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</si>
  <si>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</si>
  <si>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</si>
  <si>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</si>
  <si>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</si>
  <si>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</si>
  <si>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</si>
  <si>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</si>
  <si>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</si>
  <si>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</si>
  <si>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</si>
  <si>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</si>
  <si>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</si>
  <si>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</si>
  <si>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</si>
  <si>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</si>
  <si>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</si>
  <si>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</si>
  <si>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</si>
  <si>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</si>
  <si>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</si>
  <si>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</si>
  <si>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</si>
  <si>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</si>
  <si>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</si>
  <si>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</si>
  <si>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</si>
  <si>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</si>
  <si>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</si>
  <si>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</si>
  <si>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</si>
  <si>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</si>
  <si>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</si>
  <si>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</si>
  <si>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</si>
  <si>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</si>
  <si>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</si>
  <si>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</si>
  <si>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</si>
  <si>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</si>
  <si>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</si>
  <si>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</si>
  <si>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</si>
  <si>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</si>
  <si>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</si>
  <si>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</si>
  <si>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</si>
  <si>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</si>
  <si>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</si>
  <si>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</si>
  <si>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</si>
  <si>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</si>
  <si>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</si>
  <si>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</si>
  <si>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</si>
  <si>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</si>
  <si>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</si>
  <si>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</si>
  <si>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</si>
  <si>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</si>
  <si>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</si>
  <si>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</si>
  <si>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</si>
  <si>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</si>
  <si>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</si>
  <si>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</si>
  <si>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</si>
  <si>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</si>
  <si>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</si>
  <si>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</si>
  <si>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</si>
  <si>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</si>
  <si>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</si>
  <si>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</si>
  <si>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</si>
  <si>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</si>
  <si>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</si>
  <si>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</si>
  <si>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</si>
  <si>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</si>
  <si>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</si>
  <si>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</si>
  <si>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</si>
  <si>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</si>
  <si>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</si>
  <si>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</si>
  <si>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</si>
  <si>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</si>
  <si>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</si>
  <si>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</si>
  <si>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</si>
  <si>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</si>
  <si>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</si>
  <si>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</si>
  <si>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</si>
  <si>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</si>
  <si>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</si>
  <si>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</si>
  <si>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</si>
  <si>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</si>
  <si>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</si>
  <si>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</si>
  <si>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</si>
  <si>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</si>
  <si>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</si>
  <si>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</si>
  <si>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</si>
  <si>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</si>
  <si>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</si>
  <si>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</si>
  <si>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</si>
  <si>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</si>
  <si>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</si>
  <si>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</si>
  <si>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</si>
  <si>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</si>
  <si>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</si>
  <si>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</si>
  <si>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</si>
  <si>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</si>
  <si>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</si>
  <si>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</si>
  <si>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</si>
  <si>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</si>
  <si>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</si>
  <si>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</si>
  <si>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</si>
  <si>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</si>
  <si>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</si>
  <si>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</si>
  <si>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</si>
  <si>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</si>
  <si>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</si>
  <si>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</si>
  <si>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</si>
  <si>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</si>
  <si>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</si>
  <si>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</si>
  <si>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</si>
  <si>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</si>
  <si>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</si>
  <si>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</si>
  <si>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</si>
  <si>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</si>
  <si>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</si>
  <si>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</si>
  <si>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</si>
  <si>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</si>
  <si>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</si>
  <si>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</si>
  <si>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</si>
  <si>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</si>
  <si>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</si>
  <si>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</si>
  <si>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</si>
  <si>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</si>
  <si>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</si>
  <si>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</si>
  <si>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</si>
  <si>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</si>
  <si>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</si>
  <si>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</si>
  <si>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</si>
  <si>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</si>
  <si>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</si>
  <si>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</si>
  <si>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</si>
  <si>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</si>
  <si>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</si>
  <si>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</si>
  <si>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</si>
  <si>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</si>
  <si>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</si>
  <si>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</si>
  <si>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</si>
  <si>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</si>
  <si>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</si>
  <si>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</si>
  <si>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</si>
  <si>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</si>
  <si>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</si>
  <si>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</si>
  <si>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</si>
  <si>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</si>
  <si>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</si>
  <si>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</si>
  <si>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</si>
  <si>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</si>
  <si>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</si>
  <si>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</si>
  <si>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</si>
  <si>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</si>
  <si>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</si>
  <si>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</si>
  <si>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</si>
  <si>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</si>
  <si>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</si>
  <si>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</si>
  <si>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</si>
  <si>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</si>
  <si>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</si>
  <si>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</si>
  <si>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</si>
  <si>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</si>
  <si>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</si>
  <si>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</si>
  <si>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</si>
  <si>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</si>
  <si>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</si>
  <si>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</si>
  <si>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</si>
  <si>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</si>
  <si>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</si>
  <si>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</si>
  <si>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</si>
  <si>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</si>
  <si>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</si>
  <si>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</si>
  <si>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</si>
  <si>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</si>
  <si>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</si>
  <si>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</si>
  <si>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</si>
  <si>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</si>
  <si>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</si>
  <si>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</si>
  <si>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</si>
  <si>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</si>
  <si>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</si>
  <si>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</si>
  <si>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</si>
  <si>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</si>
  <si>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</si>
  <si>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</si>
  <si>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</si>
  <si>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</si>
  <si>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</si>
  <si>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</si>
  <si>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</si>
  <si>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</si>
  <si>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</si>
  <si>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</si>
  <si>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</si>
  <si>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</si>
  <si>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</si>
  <si>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</si>
  <si>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</si>
  <si>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</si>
  <si>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</si>
  <si>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</si>
  <si>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</si>
  <si>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</si>
  <si>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</si>
  <si>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</si>
  <si>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</si>
  <si>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</si>
  <si>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</si>
  <si>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</si>
  <si>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</si>
  <si>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</si>
  <si>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</si>
  <si>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</si>
  <si>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</si>
  <si>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</si>
  <si>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</si>
  <si>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</si>
  <si>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</si>
  <si>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</si>
  <si>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</si>
  <si>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</si>
  <si>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</si>
  <si>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</si>
  <si>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</si>
  <si>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</si>
  <si>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</si>
  <si>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</si>
  <si>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</si>
  <si>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</si>
  <si>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</si>
  <si>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</si>
  <si>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</si>
  <si>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</si>
  <si>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</si>
  <si>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</si>
  <si>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</si>
  <si>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</si>
  <si>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</si>
  <si>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</si>
  <si>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</si>
  <si>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</si>
  <si>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</si>
  <si>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</si>
  <si>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</si>
  <si>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</si>
  <si>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</si>
  <si>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</si>
  <si>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</si>
  <si>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</si>
  <si>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</si>
  <si>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</si>
  <si>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</si>
  <si>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</si>
  <si>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</si>
  <si>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</si>
  <si>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</si>
  <si>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</si>
  <si>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</si>
  <si>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</si>
  <si>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</si>
  <si>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</si>
  <si>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</si>
  <si>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</si>
  <si>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</si>
  <si>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</si>
  <si>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</si>
  <si>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</si>
  <si>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</si>
  <si>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</si>
  <si>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</si>
  <si>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</si>
  <si>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</si>
  <si>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</si>
  <si>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</si>
  <si>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</si>
  <si>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</si>
  <si>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</si>
  <si>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</si>
  <si>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</si>
  <si>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</si>
  <si>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</si>
  <si>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</si>
  <si>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</si>
  <si>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</si>
  <si>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</si>
  <si>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</si>
  <si>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</si>
  <si>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</si>
  <si>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</si>
  <si>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</si>
  <si>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</si>
  <si>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</si>
  <si>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</si>
  <si>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</si>
  <si>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</si>
  <si>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</si>
  <si>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</si>
  <si>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</si>
  <si>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</si>
  <si>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</si>
  <si>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</si>
  <si>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</si>
  <si>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</si>
  <si>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</si>
  <si>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</si>
  <si>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</si>
  <si>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</si>
  <si>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</si>
  <si>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</si>
  <si>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</si>
  <si>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</si>
  <si>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</si>
  <si>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</si>
  <si>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</si>
  <si>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</si>
  <si>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</si>
  <si>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</si>
  <si>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</si>
  <si>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</si>
  <si>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</si>
  <si>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</si>
  <si>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</si>
  <si>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</si>
  <si>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</si>
  <si>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</si>
  <si>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</si>
  <si>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</si>
  <si>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</si>
  <si>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</si>
  <si>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</si>
  <si>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</si>
  <si>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</si>
  <si>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</si>
  <si>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</si>
  <si>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</si>
  <si>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</si>
  <si>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</si>
  <si>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</si>
  <si>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</si>
  <si>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</si>
  <si>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</si>
  <si>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</si>
  <si>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</si>
  <si>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</si>
  <si>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</si>
  <si>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</si>
  <si>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</si>
  <si>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</si>
  <si>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</si>
  <si>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</si>
  <si>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</si>
  <si>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</si>
  <si>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</si>
  <si>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</si>
  <si>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</si>
  <si>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</si>
  <si>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</si>
  <si>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</si>
  <si>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</si>
  <si>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</si>
  <si>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</si>
  <si>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</si>
  <si>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</si>
  <si>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</si>
  <si>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</si>
  <si>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</si>
  <si>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</si>
  <si>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</si>
  <si>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</si>
  <si>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</si>
  <si>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</si>
  <si>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</si>
  <si>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</si>
  <si>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</si>
  <si>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</si>
  <si>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</si>
  <si>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</si>
  <si>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</si>
  <si>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</si>
  <si>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</si>
  <si>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</si>
  <si>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</si>
  <si>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</si>
  <si>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</si>
  <si>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</si>
  <si>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</si>
  <si>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</si>
  <si>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</si>
  <si>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</si>
  <si>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</si>
  <si>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</si>
  <si>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</si>
  <si>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</si>
  <si>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</si>
  <si>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</si>
  <si>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</si>
  <si>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</si>
  <si>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</si>
  <si>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</si>
  <si>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</si>
  <si>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</si>
  <si>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</si>
  <si>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</si>
  <si>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</si>
  <si>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</si>
  <si>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</si>
  <si>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</si>
  <si>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</si>
  <si>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</si>
  <si>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</si>
  <si>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</si>
  <si>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</si>
  <si>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</si>
  <si>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</si>
  <si>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</si>
  <si>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</si>
  <si>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</si>
  <si>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</si>
  <si>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</si>
  <si>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</si>
  <si>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</si>
  <si>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</si>
  <si>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</si>
  <si>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</si>
  <si>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</si>
  <si>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</si>
  <si>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</si>
  <si>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</si>
  <si>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</si>
  <si>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</si>
  <si>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</si>
  <si>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</si>
  <si>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</si>
  <si>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</si>
  <si>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</si>
  <si>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</si>
  <si>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</si>
  <si>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</si>
  <si>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</si>
  <si>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</si>
  <si>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</si>
  <si>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</si>
  <si>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</si>
  <si>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</si>
  <si>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</si>
  <si>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</si>
  <si>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</si>
  <si>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</si>
  <si>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</si>
  <si>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</si>
  <si>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</si>
  <si>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</si>
  <si>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</si>
  <si>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</si>
  <si>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</si>
  <si>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</si>
  <si>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</si>
  <si>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</si>
  <si>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</si>
  <si>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</si>
  <si>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</si>
  <si>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</si>
  <si>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</si>
  <si>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</si>
  <si>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</si>
  <si>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</si>
  <si>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</si>
  <si>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</si>
  <si>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</si>
  <si>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</si>
  <si>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</si>
  <si>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</si>
  <si>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</si>
  <si>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</si>
  <si>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</si>
  <si>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</si>
  <si>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</si>
  <si>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</si>
  <si>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</si>
  <si>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</si>
  <si>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</si>
  <si>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</si>
  <si>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</si>
  <si>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</si>
  <si>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</si>
  <si>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</si>
  <si>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</si>
  <si>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</si>
  <si>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</si>
  <si>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</si>
  <si>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</si>
  <si>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</si>
  <si>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</si>
  <si>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</si>
  <si>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</si>
  <si>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</si>
  <si>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</si>
  <si>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</si>
  <si>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</si>
  <si>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</si>
  <si>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</si>
  <si>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</si>
  <si>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</si>
  <si>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</si>
  <si>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</si>
  <si>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</si>
  <si>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</si>
  <si>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</si>
  <si>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</si>
  <si>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</si>
  <si>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</si>
  <si>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</si>
  <si>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</si>
  <si>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</si>
  <si>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</si>
  <si>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</si>
  <si>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</si>
  <si>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</si>
  <si>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</si>
  <si>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</si>
  <si>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</si>
  <si>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</si>
  <si>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</si>
  <si>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</si>
  <si>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</si>
  <si>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</si>
  <si>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</si>
  <si>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</si>
  <si>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</si>
  <si>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</si>
  <si>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</si>
  <si>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</si>
  <si>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</si>
  <si>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</si>
  <si>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</si>
  <si>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</si>
  <si>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</si>
  <si>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</si>
  <si>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</si>
  <si>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</si>
  <si>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</si>
  <si>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</si>
  <si>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</si>
  <si>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</si>
  <si>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</si>
  <si>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</si>
  <si>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</si>
  <si>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</si>
  <si>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</si>
  <si>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</si>
  <si>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</si>
  <si>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</si>
  <si>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</si>
  <si>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</si>
  <si>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</si>
  <si>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</si>
  <si>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</si>
  <si>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</si>
  <si>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</si>
  <si>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</si>
  <si>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</si>
  <si>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</si>
  <si>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</si>
  <si>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</si>
  <si>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</si>
  <si>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</si>
  <si>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</si>
  <si>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</si>
  <si>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</si>
  <si>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</si>
  <si>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</si>
  <si>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</si>
  <si>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</si>
  <si>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</si>
  <si>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</si>
  <si>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</si>
  <si>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</si>
  <si>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</si>
  <si>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</si>
  <si>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</si>
  <si>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</si>
  <si>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</si>
  <si>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</si>
  <si>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</si>
  <si>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</si>
  <si>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</si>
  <si>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</si>
  <si>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</si>
  <si>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</si>
  <si>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</si>
  <si>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</si>
  <si>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</si>
  <si>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</si>
  <si>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</si>
  <si>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</si>
  <si>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</si>
  <si>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</si>
  <si>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</si>
  <si>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</si>
  <si>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</si>
  <si>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</si>
  <si>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</si>
  <si>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</si>
  <si>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</si>
  <si>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</si>
  <si>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</si>
  <si>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</si>
  <si>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</si>
  <si>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</si>
  <si>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</si>
  <si>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</si>
  <si>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</si>
  <si>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</si>
  <si>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</si>
  <si>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</si>
  <si>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</si>
  <si>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</si>
  <si>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</si>
  <si>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</si>
  <si>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</si>
  <si>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</si>
  <si>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</si>
  <si>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</si>
  <si>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</si>
  <si>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</si>
  <si>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</si>
  <si>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</si>
  <si>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</si>
  <si>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</si>
  <si>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</si>
  <si>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</si>
  <si>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</si>
  <si>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</si>
  <si>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</si>
  <si>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</si>
  <si>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</si>
  <si>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</si>
  <si>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</si>
  <si>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</si>
  <si>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</si>
  <si>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</si>
  <si>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</si>
  <si>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</si>
  <si>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</si>
  <si>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</si>
  <si>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</si>
  <si>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</si>
  <si>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</si>
  <si>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</si>
  <si>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</si>
  <si>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</si>
  <si>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</si>
  <si>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</si>
  <si>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</si>
  <si>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</si>
  <si>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</si>
  <si>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</si>
  <si>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</si>
  <si>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</si>
  <si>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</si>
  <si>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</si>
  <si>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</si>
  <si>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</si>
  <si>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</si>
  <si>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</si>
  <si>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</si>
  <si>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</si>
  <si>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</si>
  <si>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</si>
  <si>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</si>
  <si>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</si>
  <si>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</si>
  <si>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</si>
  <si>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</si>
  <si>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</si>
  <si>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</si>
  <si>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</si>
  <si>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</si>
  <si>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</si>
  <si>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</si>
  <si>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</si>
  <si>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</si>
  <si>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</si>
  <si>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</si>
  <si>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</si>
  <si>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</si>
  <si>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</si>
  <si>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</si>
  <si>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</si>
  <si>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</si>
  <si>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</si>
  <si>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</si>
  <si>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</si>
  <si>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</si>
  <si>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</si>
  <si>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</si>
  <si>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</si>
  <si>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</si>
  <si>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</si>
  <si>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</si>
  <si>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</si>
  <si>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</si>
  <si>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</si>
  <si>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</si>
  <si>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</si>
  <si>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</si>
  <si>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</si>
  <si>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</si>
  <si>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</si>
  <si>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</si>
  <si>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</si>
  <si>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</si>
  <si>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</si>
  <si>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</si>
  <si>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</si>
  <si>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</si>
  <si>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</si>
  <si>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</si>
  <si>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</si>
  <si>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</si>
  <si>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</si>
  <si>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</si>
  <si>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</si>
  <si>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</si>
  <si>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</si>
  <si>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</si>
  <si>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</si>
  <si>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</si>
  <si>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</si>
  <si>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</si>
  <si>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</si>
  <si>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</si>
  <si>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</si>
  <si>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</si>
  <si>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</si>
  <si>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</si>
  <si>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</si>
  <si>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</si>
  <si>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</si>
  <si>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</si>
  <si>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</si>
  <si>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</si>
  <si>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</si>
  <si>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</si>
  <si>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</si>
  <si>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</si>
  <si>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</si>
  <si>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</si>
  <si>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</si>
  <si>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</si>
  <si>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</si>
  <si>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</si>
  <si>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</si>
  <si>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</si>
  <si>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</si>
  <si>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</si>
  <si>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</si>
  <si>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</si>
  <si>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</si>
  <si>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</si>
  <si>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</si>
  <si>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</si>
  <si>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</si>
  <si>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</si>
  <si>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</si>
  <si>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</si>
  <si>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</si>
  <si>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</si>
  <si>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</si>
  <si>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</si>
  <si>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</si>
  <si>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</si>
  <si>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</si>
  <si>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</si>
  <si>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</si>
  <si>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</si>
  <si>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</si>
  <si>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</si>
  <si>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</si>
  <si>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</si>
  <si>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</si>
  <si>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</si>
  <si>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</si>
  <si>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</si>
  <si>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</si>
  <si>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</si>
  <si>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</si>
  <si>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</si>
  <si>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</si>
  <si>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</si>
  <si>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</si>
  <si>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</si>
  <si>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</si>
  <si>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</si>
  <si>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</si>
  <si>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</si>
  <si>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</si>
  <si>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</si>
  <si>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</si>
  <si>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</si>
  <si>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</si>
  <si>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</si>
  <si>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</si>
  <si>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</si>
  <si>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</si>
  <si>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</si>
  <si>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</si>
  <si>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</si>
  <si>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</si>
  <si>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</si>
  <si>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</si>
  <si>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</si>
  <si>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</si>
  <si>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</si>
  <si>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</si>
  <si>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</si>
  <si>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</si>
  <si>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</si>
  <si>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</si>
  <si>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</si>
  <si>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</si>
  <si>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</si>
  <si>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</si>
  <si>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</si>
  <si>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</si>
  <si>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</si>
  <si>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</si>
  <si>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</si>
  <si>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</si>
  <si>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</si>
  <si>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</si>
  <si>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</si>
  <si>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</si>
  <si>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</si>
  <si>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</si>
  <si>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</si>
  <si>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</si>
  <si>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</si>
  <si>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</si>
  <si>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</si>
  <si>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</si>
  <si>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</si>
  <si>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</si>
  <si>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</si>
  <si>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</si>
  <si>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</si>
  <si>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</si>
  <si>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</si>
  <si>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</si>
  <si>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</si>
  <si>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</si>
  <si>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</si>
  <si>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</si>
  <si>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</si>
  <si>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</si>
  <si>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</si>
  <si>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</si>
  <si>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</si>
  <si>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</si>
  <si>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</si>
  <si>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</si>
  <si>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</si>
  <si>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</si>
  <si>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</si>
  <si>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</si>
  <si>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</si>
  <si>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</si>
  <si>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</si>
  <si>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</si>
  <si>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</si>
  <si>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</si>
  <si>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</si>
  <si>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</si>
  <si>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</si>
  <si>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</si>
  <si>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</si>
  <si>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</si>
  <si>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</si>
  <si>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</si>
  <si>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</si>
  <si>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</si>
  <si>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</si>
  <si>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</si>
  <si>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</si>
  <si>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</si>
  <si>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</si>
  <si>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</si>
  <si>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</si>
  <si>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</si>
  <si>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</si>
  <si>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</si>
  <si>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</si>
  <si>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</si>
  <si>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</si>
  <si>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</si>
  <si>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</si>
  <si>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</si>
  <si>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</si>
  <si>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</si>
  <si>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</si>
  <si>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</si>
  <si>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</si>
  <si>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</si>
  <si>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</si>
  <si>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</si>
  <si>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</si>
  <si>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</si>
  <si>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</si>
  <si>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</si>
  <si>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</si>
  <si>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</si>
  <si>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</si>
  <si>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</si>
  <si>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</si>
  <si>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</si>
  <si>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</si>
  <si>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</si>
  <si>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</si>
  <si>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</si>
  <si>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</si>
  <si>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</si>
  <si>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</si>
  <si>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</si>
  <si>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</si>
  <si>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</si>
  <si>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</si>
  <si>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</si>
  <si>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</si>
  <si>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</si>
  <si>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</si>
  <si>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</si>
  <si>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</si>
  <si>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</si>
  <si>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</si>
  <si>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</si>
  <si>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</si>
  <si>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</si>
  <si>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</si>
  <si>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</si>
  <si>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</si>
  <si>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</si>
  <si>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</si>
  <si>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</si>
  <si>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</si>
  <si>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</si>
  <si>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</si>
  <si>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</si>
  <si>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</si>
  <si>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</si>
  <si>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</si>
  <si>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</si>
  <si>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</si>
  <si>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</si>
  <si>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</si>
  <si>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</si>
  <si>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</si>
  <si>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</si>
  <si>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</si>
  <si>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</si>
  <si>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</si>
  <si>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</si>
  <si>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</si>
  <si>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</si>
  <si>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</si>
  <si>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</si>
  <si>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</si>
  <si>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</si>
  <si>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</si>
  <si>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</si>
  <si>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</si>
  <si>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</si>
  <si>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</si>
  <si>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</si>
  <si>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</si>
  <si>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</si>
  <si>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</si>
  <si>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</si>
  <si>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</si>
  <si>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</si>
  <si>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</si>
  <si>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</si>
  <si>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</si>
  <si>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</si>
  <si>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</si>
  <si>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</si>
  <si>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</si>
  <si>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</si>
  <si>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</si>
  <si>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</si>
  <si>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</si>
  <si>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</si>
  <si>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</si>
  <si>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</si>
  <si>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</si>
  <si>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</si>
  <si>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</si>
  <si>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</si>
  <si>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</si>
  <si>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</si>
  <si>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</si>
  <si>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</si>
  <si>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</si>
  <si>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</si>
  <si>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</si>
  <si>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</si>
  <si>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</si>
  <si>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</si>
  <si>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</si>
  <si>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</si>
  <si>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</si>
  <si>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</si>
  <si>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</si>
  <si>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</si>
  <si>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</si>
  <si>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</si>
  <si>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</si>
  <si>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</si>
  <si>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</si>
  <si>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</si>
  <si>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</si>
  <si>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</si>
  <si>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</si>
  <si>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</si>
  <si>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</si>
  <si>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</si>
  <si>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</si>
  <si>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</si>
  <si>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</si>
  <si>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</si>
  <si>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</si>
  <si>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</si>
  <si>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</si>
  <si>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</si>
  <si>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</si>
  <si>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</si>
  <si>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</si>
  <si>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</si>
  <si>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</si>
  <si>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</si>
  <si>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</si>
  <si>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</si>
  <si>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</si>
  <si>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</si>
  <si>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</si>
  <si>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</si>
  <si>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</si>
  <si>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</si>
  <si>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</si>
  <si>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</si>
  <si>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</si>
  <si>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</si>
  <si>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</si>
  <si>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</si>
  <si>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</si>
  <si>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</si>
  <si>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</si>
  <si>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</si>
  <si>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</si>
  <si>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</si>
  <si>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</si>
  <si>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</si>
  <si>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</si>
  <si>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</si>
  <si>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</si>
  <si>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</si>
  <si>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</si>
  <si>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</si>
  <si>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</si>
  <si>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</si>
  <si>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</si>
  <si>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</si>
  <si>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</si>
  <si>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</si>
  <si>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</si>
  <si>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</si>
  <si>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</si>
  <si>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</si>
  <si>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</si>
  <si>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</si>
  <si>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</si>
  <si>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</si>
  <si>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</si>
  <si>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</si>
  <si>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</si>
  <si>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</si>
  <si>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</si>
  <si>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</si>
  <si>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</si>
  <si>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</si>
  <si>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</si>
  <si>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</si>
  <si>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</si>
  <si>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</si>
  <si>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</si>
  <si>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</si>
  <si>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</si>
  <si>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</si>
  <si>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</si>
  <si>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</si>
  <si>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</si>
  <si>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</si>
  <si>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</si>
  <si>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</si>
  <si>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</si>
  <si>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</si>
  <si>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</si>
  <si>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</si>
  <si>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</si>
  <si>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</si>
  <si>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</si>
  <si>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</si>
  <si>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</si>
  <si>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</si>
  <si>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</si>
  <si>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</si>
  <si>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</si>
  <si>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</si>
  <si>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</si>
  <si>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</si>
  <si>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</si>
  <si>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</si>
  <si>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</si>
  <si>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</si>
  <si>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</si>
  <si>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</si>
  <si>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</si>
  <si>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</si>
  <si>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</si>
  <si>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</si>
  <si>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</si>
  <si>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</si>
  <si>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</si>
  <si>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</si>
  <si>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</si>
  <si>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</si>
  <si>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</si>
  <si>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</si>
  <si>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</si>
  <si>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</si>
  <si>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</si>
  <si>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</si>
  <si>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</si>
  <si>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</si>
  <si>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</si>
  <si>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</si>
  <si>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</si>
  <si>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</si>
  <si>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</si>
  <si>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</si>
  <si>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</si>
  <si>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</si>
  <si>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</si>
  <si>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</si>
  <si>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</si>
  <si>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</si>
  <si>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</si>
  <si>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</si>
  <si>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</si>
  <si>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</si>
  <si>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</si>
  <si>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</si>
  <si>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</si>
  <si>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</si>
  <si>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</si>
  <si>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</si>
  <si>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</si>
  <si>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</si>
  <si>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</si>
  <si>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</si>
  <si>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</si>
  <si>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</si>
  <si>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</si>
  <si>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</si>
  <si>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</si>
  <si>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</si>
  <si>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</si>
  <si>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</si>
  <si>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</si>
  <si>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</si>
  <si>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</si>
  <si>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</si>
  <si>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</si>
  <si>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</si>
  <si>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</si>
  <si>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</si>
  <si>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</si>
  <si>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</si>
  <si>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</si>
  <si>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</si>
  <si>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</si>
  <si>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</si>
  <si>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</si>
  <si>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</si>
  <si>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</si>
  <si>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</si>
  <si>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</si>
  <si>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</si>
  <si>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</si>
  <si>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</si>
  <si>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</si>
  <si>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</si>
  <si>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</si>
  <si>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</si>
  <si>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</si>
  <si>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</si>
  <si>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</si>
  <si>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</si>
  <si>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</si>
  <si>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</si>
  <si>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</si>
  <si>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</si>
  <si>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</si>
  <si>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</si>
  <si>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</si>
  <si>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</si>
  <si>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</si>
  <si>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</si>
  <si>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</si>
  <si>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</si>
  <si>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</si>
  <si>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</si>
  <si>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</si>
  <si>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</si>
  <si>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</si>
  <si>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</si>
  <si>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</si>
  <si>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</si>
  <si>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</si>
  <si>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</si>
  <si>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</si>
  <si>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</si>
  <si>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</si>
  <si>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</si>
  <si>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</si>
  <si>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</si>
  <si>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</si>
  <si>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</si>
  <si>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</si>
  <si>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</si>
  <si>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</si>
  <si>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</si>
  <si>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</si>
  <si>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</si>
  <si>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</si>
  <si>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</si>
  <si>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</si>
  <si>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</si>
  <si>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</si>
  <si>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</si>
  <si>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</si>
  <si>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</si>
  <si>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</si>
  <si>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</si>
  <si>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</si>
  <si>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</si>
  <si>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</si>
  <si>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</si>
  <si>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</si>
  <si>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</si>
  <si>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</si>
  <si>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</si>
  <si>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</si>
  <si>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</si>
  <si>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</si>
  <si>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</si>
  <si>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</si>
  <si>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</si>
  <si>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</si>
  <si>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</si>
  <si>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</si>
  <si>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</si>
  <si>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</si>
  <si>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</si>
  <si>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</si>
  <si>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</si>
  <si>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</si>
  <si>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</si>
  <si>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</si>
  <si>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</si>
  <si>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</si>
  <si>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</si>
  <si>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</si>
  <si>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</si>
  <si>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</si>
  <si>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</si>
  <si>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</si>
  <si>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</si>
  <si>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</si>
  <si>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</si>
  <si>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</si>
  <si>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</si>
  <si>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</si>
  <si>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</si>
  <si>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</si>
  <si>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</si>
  <si>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</si>
  <si>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</si>
  <si>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</si>
  <si>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</si>
  <si>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</si>
  <si>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</si>
  <si>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</si>
  <si>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</si>
  <si>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</si>
  <si>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</si>
  <si>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</si>
  <si>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</si>
  <si>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</si>
  <si>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</si>
  <si>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</si>
  <si>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</si>
  <si>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</si>
  <si>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</si>
  <si>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</si>
  <si>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</si>
  <si>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</si>
  <si>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</si>
  <si>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</si>
  <si>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</si>
  <si>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</si>
  <si>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</si>
  <si>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</si>
  <si>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</si>
  <si>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</si>
  <si>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</si>
  <si>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</si>
  <si>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</si>
  <si>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</si>
  <si>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</si>
  <si>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</si>
  <si>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</si>
  <si>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</si>
  <si>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</si>
  <si>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</si>
  <si>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</si>
  <si>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</si>
  <si>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</si>
  <si>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</si>
  <si>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</si>
  <si>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</si>
  <si>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</si>
  <si>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</si>
  <si>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</si>
  <si>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</si>
  <si>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</si>
  <si>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</si>
  <si>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</si>
  <si>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</si>
  <si>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</si>
  <si>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</si>
  <si>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</si>
  <si>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</si>
  <si>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</si>
  <si>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</si>
  <si>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</si>
  <si>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</si>
  <si>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</si>
  <si>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</si>
  <si>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</si>
  <si>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</si>
  <si>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</si>
  <si>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</si>
  <si>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</si>
  <si>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</si>
  <si>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</si>
  <si>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</si>
  <si>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</si>
  <si>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</si>
  <si>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</si>
  <si>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</si>
  <si>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</si>
  <si>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</si>
  <si>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</si>
  <si>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</si>
  <si>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</si>
  <si>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</si>
  <si>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</si>
  <si>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</si>
  <si>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</si>
  <si>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</si>
  <si>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</si>
  <si>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</si>
  <si>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</si>
  <si>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</si>
  <si>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</si>
  <si>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</si>
  <si>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</si>
  <si>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</si>
  <si>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</si>
  <si>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</si>
  <si>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</si>
  <si>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</si>
  <si>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</si>
  <si>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</si>
  <si>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</si>
  <si>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</si>
  <si>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</si>
  <si>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</si>
  <si>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</si>
  <si>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</si>
  <si>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</si>
  <si>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</si>
  <si>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</si>
  <si>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</si>
  <si>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</si>
  <si>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</si>
  <si>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</si>
  <si>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</si>
  <si>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</si>
  <si>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</si>
  <si>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</si>
  <si>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</si>
  <si>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</si>
  <si>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</si>
  <si>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</si>
  <si>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</si>
  <si>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</si>
  <si>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</si>
  <si>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</si>
  <si>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</si>
  <si>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</si>
  <si>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</si>
  <si>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</si>
  <si>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</si>
  <si>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</si>
  <si>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</si>
  <si>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</si>
  <si>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</si>
  <si>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</si>
  <si>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</si>
  <si>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</si>
  <si>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</si>
  <si>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</si>
  <si>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</si>
  <si>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</si>
  <si>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</si>
  <si>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</si>
  <si>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</si>
  <si>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</si>
  <si>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</si>
  <si>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</si>
  <si>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</si>
  <si>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</si>
  <si>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</si>
  <si>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</si>
  <si>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</si>
  <si>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</si>
  <si>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</si>
  <si>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</si>
  <si>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</si>
  <si>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</si>
  <si>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</si>
  <si>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</si>
  <si>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</si>
  <si>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</si>
  <si>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</si>
  <si>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</si>
  <si>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</si>
  <si>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</si>
  <si>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</si>
  <si>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</si>
  <si>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</si>
  <si>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</si>
  <si>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</si>
  <si>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</si>
  <si>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</si>
  <si>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</si>
  <si>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</si>
  <si>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</si>
  <si>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</si>
  <si>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</si>
  <si>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</si>
  <si>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</si>
  <si>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</si>
  <si>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</si>
  <si>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</si>
  <si>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</si>
  <si>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</si>
  <si>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</si>
  <si>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</si>
  <si>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</si>
  <si>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</si>
  <si>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</si>
  <si>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</si>
  <si>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</si>
  <si>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</si>
  <si>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</si>
  <si>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</si>
  <si>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</si>
  <si>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</si>
  <si>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</si>
  <si>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</si>
  <si>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</si>
  <si>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</si>
  <si>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</si>
  <si>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</si>
  <si>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</si>
  <si>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</si>
  <si>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</si>
  <si>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</si>
  <si>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</si>
  <si>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</si>
  <si>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</si>
  <si>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</si>
  <si>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</si>
  <si>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</si>
  <si>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</si>
  <si>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</si>
  <si>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</si>
  <si>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</si>
  <si>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</si>
  <si>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</si>
  <si>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</si>
  <si>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</si>
  <si>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</si>
  <si>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</si>
  <si>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</si>
  <si>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</si>
  <si>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</si>
  <si>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</si>
  <si>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</si>
  <si>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</si>
  <si>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</si>
  <si>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</si>
  <si>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</si>
  <si>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</si>
  <si>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</si>
  <si>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</si>
  <si>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</si>
  <si>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</si>
  <si>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</si>
  <si>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</si>
  <si>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</si>
  <si>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</si>
  <si>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</si>
  <si>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</si>
  <si>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</si>
  <si>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</si>
  <si>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</si>
  <si>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</si>
  <si>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</si>
  <si>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</si>
  <si>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</si>
  <si>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</si>
  <si>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</si>
  <si>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</si>
  <si>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</si>
  <si>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</si>
  <si>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</si>
  <si>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</si>
  <si>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</si>
  <si>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</si>
  <si>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</si>
  <si>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</si>
  <si>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</si>
  <si>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</si>
  <si>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</si>
  <si>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</si>
  <si>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</si>
  <si>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</si>
  <si>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</si>
  <si>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</si>
  <si>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</si>
  <si>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</si>
  <si>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</si>
  <si>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</si>
  <si>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</si>
  <si>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</si>
  <si>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</si>
  <si>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</si>
  <si>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</si>
  <si>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</si>
  <si>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</si>
  <si>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</si>
  <si>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</si>
  <si>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</si>
  <si>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</si>
  <si>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</si>
  <si>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</si>
  <si>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</si>
  <si>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</si>
  <si>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</si>
  <si>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</si>
  <si>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</si>
  <si>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</si>
  <si>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</si>
  <si>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</si>
  <si>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</si>
  <si>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</si>
  <si>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</si>
  <si>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</si>
  <si>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</si>
  <si>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</si>
  <si>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</si>
  <si>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</si>
  <si>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</si>
  <si>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</si>
  <si>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</si>
  <si>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</si>
  <si>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</si>
  <si>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</si>
  <si>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</si>
  <si>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</si>
  <si>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</si>
  <si>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</si>
  <si>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</si>
  <si>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</si>
  <si>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</si>
  <si>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</si>
  <si>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</si>
  <si>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</si>
  <si>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</si>
  <si>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</si>
  <si>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</si>
  <si>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</si>
  <si>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</si>
  <si>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</si>
  <si>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</si>
  <si>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</si>
  <si>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</si>
  <si>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</si>
  <si>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</si>
  <si>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</si>
  <si>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</si>
  <si>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</si>
  <si>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</si>
  <si>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</si>
  <si>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</si>
  <si>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</si>
  <si>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</si>
  <si>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</si>
  <si>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</si>
  <si>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</si>
  <si>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</si>
  <si>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</si>
  <si>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</si>
  <si>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</si>
  <si>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</si>
  <si>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</si>
  <si>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</si>
  <si>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</si>
  <si>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</si>
  <si>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</si>
  <si>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</si>
  <si>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</si>
  <si>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</si>
  <si>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</si>
  <si>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</si>
  <si>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</si>
  <si>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</si>
  <si>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</si>
  <si>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</si>
  <si>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</si>
  <si>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</si>
  <si>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</si>
  <si>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</si>
  <si>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</si>
  <si>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</si>
  <si>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</si>
  <si>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</si>
  <si>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</si>
  <si>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</si>
  <si>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</si>
  <si>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</si>
  <si>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</si>
  <si>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</si>
  <si>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</si>
  <si>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</si>
  <si>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</si>
  <si>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</si>
  <si>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</si>
  <si>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</si>
  <si>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</si>
  <si>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</si>
  <si>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</si>
  <si>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</si>
  <si>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</si>
  <si>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</si>
  <si>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</si>
  <si>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</si>
  <si>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</si>
  <si>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</si>
  <si>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</si>
  <si>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</si>
  <si>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</si>
  <si>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</si>
  <si>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</si>
  <si>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</si>
  <si>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</si>
  <si>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</si>
  <si>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</si>
  <si>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</si>
  <si>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</si>
  <si>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</si>
  <si>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</si>
  <si>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</si>
  <si>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</si>
  <si>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</si>
  <si>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</si>
  <si>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</si>
  <si>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</si>
  <si>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</si>
  <si>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</si>
  <si>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</si>
  <si>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</si>
  <si>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</si>
  <si>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</si>
  <si>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</si>
  <si>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</si>
  <si>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</si>
  <si>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</si>
  <si>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</si>
  <si>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</si>
  <si>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</si>
  <si>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</si>
  <si>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</si>
  <si>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</si>
  <si>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</si>
  <si>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</si>
  <si>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</si>
  <si>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</si>
  <si>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</si>
  <si>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</si>
  <si>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</si>
  <si>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</si>
  <si>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</si>
  <si>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</si>
  <si>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</si>
  <si>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</si>
  <si>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</si>
  <si>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</si>
  <si>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</si>
  <si>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</si>
  <si>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</si>
  <si>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</si>
  <si>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</si>
  <si>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</si>
  <si>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</si>
  <si>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</si>
  <si>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</si>
  <si>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</si>
  <si>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</si>
  <si>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</si>
  <si>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</si>
  <si>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</si>
  <si>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</si>
  <si>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</si>
  <si>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</si>
  <si>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</si>
  <si>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</si>
  <si>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</si>
  <si>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</si>
  <si>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</si>
  <si>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</si>
  <si>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</si>
  <si>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</si>
  <si>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</si>
  <si>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</si>
  <si>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</si>
  <si>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</si>
  <si>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</si>
  <si>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</si>
  <si>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</si>
  <si>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</si>
  <si>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</si>
  <si>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</si>
  <si>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</si>
  <si>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</si>
  <si>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</si>
  <si>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</si>
  <si>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</si>
  <si>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</si>
  <si>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</si>
  <si>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</si>
  <si>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</si>
  <si>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</si>
  <si>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</si>
  <si>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</si>
  <si>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</si>
  <si>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</si>
  <si>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</si>
  <si>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</si>
  <si>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</si>
  <si>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</si>
  <si>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</si>
  <si>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</si>
  <si>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</si>
  <si>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</si>
  <si>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</si>
  <si>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</si>
  <si>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</si>
  <si>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</si>
  <si>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</si>
  <si>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</si>
  <si>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</si>
  <si>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</si>
  <si>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</si>
  <si>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</si>
  <si>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</si>
  <si>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</si>
  <si>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</si>
  <si>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</si>
  <si>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</si>
  <si>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</si>
  <si>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</si>
  <si>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</si>
  <si>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</si>
  <si>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</si>
  <si>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</si>
  <si>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</si>
  <si>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</si>
  <si>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</si>
  <si>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</si>
  <si>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</si>
  <si>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</si>
  <si>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</si>
  <si>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</si>
  <si>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</si>
  <si>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</si>
  <si>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</si>
  <si>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</si>
  <si>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</si>
  <si>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</si>
  <si>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</si>
  <si>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</si>
  <si>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</si>
  <si>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</si>
  <si>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</si>
  <si>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</si>
  <si>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</si>
  <si>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</si>
  <si>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</si>
  <si>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</si>
  <si>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</si>
  <si>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</si>
  <si>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</si>
  <si>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</si>
  <si>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</si>
  <si>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</si>
  <si>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</si>
  <si>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</si>
  <si>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</si>
  <si>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</si>
  <si>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</si>
  <si>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</si>
  <si>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</si>
  <si>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</si>
  <si>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</si>
  <si>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</si>
  <si>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</si>
  <si>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</si>
  <si>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</si>
  <si>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</si>
  <si>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</si>
  <si>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</si>
  <si>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</si>
  <si>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</si>
  <si>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</si>
  <si>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</si>
  <si>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</si>
  <si>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</si>
  <si>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</si>
  <si>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</si>
  <si>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</si>
  <si>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</si>
  <si>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</si>
  <si>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</si>
  <si>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</si>
  <si>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</si>
  <si>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</si>
  <si>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</si>
  <si>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</si>
  <si>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</si>
  <si>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</si>
  <si>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</si>
  <si>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</si>
  <si>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</si>
  <si>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</si>
  <si>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</si>
  <si>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</si>
  <si>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</si>
  <si>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</si>
  <si>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</si>
  <si>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</si>
  <si>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</si>
  <si>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</si>
  <si>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</si>
  <si>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</si>
  <si>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</si>
  <si>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</si>
  <si>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</si>
  <si>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</si>
  <si>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</si>
  <si>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</si>
  <si>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</si>
  <si>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</si>
  <si>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</si>
  <si>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</si>
  <si>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</si>
  <si>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</si>
  <si>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</si>
  <si>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</si>
  <si>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</si>
  <si>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</si>
  <si>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</si>
  <si>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</si>
  <si>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</si>
  <si>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</si>
  <si>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</si>
  <si>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</si>
  <si>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</si>
  <si>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</si>
  <si>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</si>
  <si>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</si>
  <si>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</si>
  <si>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</si>
  <si>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</si>
  <si>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</si>
  <si>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</si>
  <si>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</si>
  <si>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</si>
  <si>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</si>
  <si>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</si>
  <si>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</si>
  <si>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</si>
  <si>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</si>
  <si>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</si>
  <si>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</si>
  <si>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</si>
  <si>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</si>
  <si>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</si>
  <si>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</si>
  <si>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</si>
  <si>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</si>
  <si>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</si>
  <si>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</si>
  <si>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</si>
  <si>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</si>
  <si>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</si>
  <si>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</si>
  <si>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</si>
  <si>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</si>
  <si>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</si>
  <si>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</si>
  <si>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</si>
  <si>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</si>
  <si>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</si>
  <si>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</si>
  <si>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</si>
  <si>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</si>
  <si>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</si>
  <si>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</si>
  <si>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</si>
  <si>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</si>
  <si>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</si>
  <si>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</si>
  <si>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</si>
  <si>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</si>
  <si>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</si>
  <si>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</si>
  <si>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</si>
  <si>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</si>
  <si>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</si>
  <si>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</si>
  <si>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</si>
  <si>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</si>
  <si>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</si>
  <si>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</si>
  <si>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</si>
  <si>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</si>
  <si>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</si>
  <si>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</si>
  <si>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</si>
  <si>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</si>
  <si>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</si>
  <si>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</si>
  <si>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</si>
  <si>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</si>
  <si>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</si>
  <si>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</si>
  <si>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</si>
  <si>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</si>
  <si>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</si>
  <si>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</si>
  <si>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</si>
  <si>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</si>
  <si>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</si>
  <si>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</si>
  <si>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</si>
  <si>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</si>
  <si>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</si>
  <si>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</si>
  <si>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</si>
  <si>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</si>
  <si>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</si>
  <si>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</si>
  <si>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</si>
  <si>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</si>
  <si>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</si>
  <si>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</si>
  <si>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</si>
  <si>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</si>
  <si>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</si>
  <si>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</si>
  <si>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</si>
  <si>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</si>
  <si>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</si>
  <si>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</si>
  <si>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</si>
  <si>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</si>
  <si>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</si>
  <si>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</si>
  <si>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</si>
  <si>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</si>
  <si>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</si>
  <si>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</si>
  <si>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</si>
  <si>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</si>
  <si>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</si>
  <si>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</si>
  <si>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</si>
  <si>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</si>
  <si>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</si>
  <si>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</si>
  <si>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</si>
  <si>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</si>
  <si>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</si>
  <si>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</si>
  <si>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</si>
  <si>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</si>
  <si>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</si>
  <si>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</si>
  <si>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</si>
  <si>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</si>
  <si>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</si>
  <si>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</si>
  <si>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</si>
  <si>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</si>
  <si>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</si>
  <si>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</si>
  <si>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</si>
  <si>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</si>
  <si>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</si>
  <si>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</si>
  <si>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</si>
  <si>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</si>
  <si>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</si>
  <si>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</si>
  <si>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</si>
  <si>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</si>
  <si>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</si>
  <si>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</si>
  <si>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</si>
  <si>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</si>
  <si>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</si>
  <si>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</si>
  <si>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</si>
  <si>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</si>
  <si>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</si>
  <si>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</si>
  <si>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</si>
  <si>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</si>
  <si>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</si>
  <si>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</si>
  <si>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</si>
  <si>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</si>
  <si>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</si>
  <si>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</si>
  <si>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</si>
  <si>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</si>
  <si>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</si>
  <si>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</si>
  <si>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</si>
  <si>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</si>
  <si>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</si>
  <si>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</si>
  <si>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</si>
  <si>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</si>
  <si>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</si>
  <si>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</si>
  <si>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</si>
  <si>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</si>
  <si>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</si>
  <si>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</si>
  <si>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</si>
  <si>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</si>
  <si>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</si>
  <si>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</si>
  <si>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</si>
  <si>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</si>
  <si>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</si>
  <si>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</si>
  <si>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</si>
  <si>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</si>
  <si>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</si>
  <si>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</si>
  <si>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</si>
  <si>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</si>
  <si>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</si>
  <si>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</si>
  <si>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</si>
  <si>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</si>
  <si>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</si>
  <si>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</si>
  <si>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</si>
  <si>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</si>
  <si>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</si>
  <si>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</si>
  <si>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</si>
  <si>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</si>
  <si>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</si>
  <si>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</si>
  <si>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</si>
  <si>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</si>
  <si>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</si>
  <si>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</si>
  <si>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</si>
  <si>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</si>
  <si>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</si>
  <si>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</si>
  <si>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</si>
  <si>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</si>
  <si>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</si>
  <si>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</si>
  <si>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</si>
  <si>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</si>
  <si>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</si>
  <si>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</si>
  <si>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</si>
  <si>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</si>
  <si>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</si>
  <si>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</si>
  <si>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</si>
  <si>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</si>
  <si>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</si>
  <si>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</si>
  <si>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</si>
  <si>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</si>
  <si>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</si>
  <si>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</si>
  <si>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</si>
  <si>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</si>
  <si>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</si>
  <si>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</si>
  <si>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</si>
  <si>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</si>
  <si>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</si>
  <si>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</si>
  <si>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</si>
  <si>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</si>
  <si>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</si>
  <si>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</si>
  <si>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</si>
  <si>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</si>
  <si>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</si>
  <si>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</si>
  <si>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</si>
  <si>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</si>
  <si>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</si>
  <si>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</si>
  <si>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</si>
  <si>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</si>
  <si>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</si>
  <si>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</si>
  <si>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</si>
  <si>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</si>
  <si>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</si>
  <si>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</si>
  <si>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</si>
  <si>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</si>
  <si>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</si>
  <si>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</si>
  <si>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</si>
  <si>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</si>
  <si>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</si>
  <si>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</si>
  <si>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</si>
  <si>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</si>
  <si>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</si>
  <si>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</si>
  <si>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</si>
  <si>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</si>
  <si>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</si>
  <si>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</si>
  <si>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</si>
  <si>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</si>
  <si>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</si>
  <si>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</si>
  <si>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</si>
  <si>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</si>
  <si>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</si>
  <si>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</si>
  <si>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</si>
  <si>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</si>
  <si>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</si>
  <si>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</si>
  <si>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</si>
  <si>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</si>
  <si>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</si>
  <si>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</si>
  <si>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</si>
  <si>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</si>
  <si>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</si>
  <si>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</si>
  <si>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</si>
  <si>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</si>
  <si>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</si>
  <si>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</si>
  <si>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</si>
  <si>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</si>
  <si>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</si>
  <si>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</si>
  <si>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</si>
  <si>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</si>
  <si>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</si>
  <si>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</si>
  <si>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</si>
  <si>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</si>
  <si>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</si>
  <si>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</si>
  <si>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</si>
  <si>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</si>
  <si>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</si>
  <si>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</si>
  <si>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</si>
  <si>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</si>
  <si>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</si>
  <si>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</si>
  <si>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</si>
  <si>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</si>
  <si>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</si>
  <si>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</si>
  <si>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</si>
  <si>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</si>
  <si>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</si>
  <si>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</si>
  <si>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</si>
  <si>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</si>
  <si>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</si>
  <si>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</si>
  <si>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</si>
  <si>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</si>
  <si>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</si>
  <si>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</si>
  <si>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</si>
  <si>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</si>
  <si>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</si>
  <si>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</si>
  <si>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</si>
  <si>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</si>
  <si>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</si>
  <si>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</si>
  <si>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</si>
  <si>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</si>
  <si>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</si>
  <si>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</si>
  <si>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</si>
  <si>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</si>
  <si>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</si>
  <si>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</si>
  <si>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</si>
  <si>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</si>
  <si>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</si>
  <si>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</si>
  <si>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</si>
  <si>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</si>
  <si>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</si>
  <si>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</si>
  <si>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</si>
  <si>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</si>
  <si>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</si>
  <si>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</si>
  <si>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</si>
  <si>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</si>
  <si>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</si>
  <si>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</si>
  <si>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</si>
  <si>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</si>
  <si>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</si>
  <si>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</si>
  <si>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</si>
  <si>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</si>
  <si>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</si>
  <si>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</si>
  <si>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</si>
  <si>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</si>
  <si>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</si>
  <si>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</si>
  <si>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</si>
  <si>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</si>
  <si>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</si>
  <si>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</si>
  <si>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</si>
  <si>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</si>
  <si>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</si>
  <si>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</si>
  <si>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</si>
  <si>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</si>
  <si>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</si>
  <si>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</si>
  <si>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</si>
  <si>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</si>
  <si>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</si>
  <si>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</si>
  <si>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</si>
  <si>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</si>
  <si>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</si>
  <si>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</si>
  <si>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</si>
  <si>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</si>
  <si>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</si>
  <si>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</si>
  <si>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</si>
  <si>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</si>
  <si>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</si>
  <si>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</si>
  <si>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</si>
  <si>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</si>
  <si>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</si>
  <si>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</si>
  <si>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</si>
  <si>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</si>
  <si>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</si>
  <si>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</si>
  <si>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</si>
  <si>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</si>
  <si>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</si>
  <si>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</si>
  <si>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</si>
  <si>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</si>
  <si>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</si>
  <si>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</si>
  <si>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</si>
  <si>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</si>
  <si>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</si>
  <si>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</si>
  <si>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</si>
  <si>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</si>
  <si>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</si>
  <si>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</si>
  <si>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</si>
  <si>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</si>
  <si>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</si>
  <si>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</si>
  <si>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</si>
  <si>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</si>
  <si>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</si>
  <si>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</si>
  <si>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</si>
  <si>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</si>
  <si>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</si>
  <si>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</si>
  <si>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</si>
  <si>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</si>
  <si>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</si>
  <si>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</si>
  <si>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</si>
  <si>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</si>
  <si>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</si>
  <si>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</si>
  <si>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</si>
  <si>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</si>
  <si>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</si>
  <si>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</si>
  <si>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</si>
  <si>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</si>
  <si>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</si>
  <si>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</si>
  <si>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</si>
  <si>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</si>
  <si>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</si>
  <si>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</si>
  <si>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</si>
  <si>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</si>
  <si>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</si>
  <si>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</si>
  <si>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</si>
  <si>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</si>
  <si>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</si>
  <si>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</si>
  <si>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</si>
  <si>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</si>
  <si>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</si>
  <si>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</si>
  <si>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</si>
  <si>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</si>
  <si>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</si>
  <si>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</si>
  <si>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</si>
  <si>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</si>
  <si>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</si>
  <si>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</si>
  <si>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</si>
  <si>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</si>
  <si>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</si>
  <si>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</si>
  <si>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</si>
  <si>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</si>
  <si>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</si>
  <si>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</si>
  <si>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</si>
  <si>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</si>
  <si>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</si>
  <si>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</si>
  <si>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</si>
  <si>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</si>
  <si>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</si>
  <si>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</si>
  <si>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</si>
  <si>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</si>
  <si>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</si>
  <si>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</si>
  <si>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</si>
  <si>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</si>
  <si>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</si>
  <si>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</si>
  <si>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</si>
  <si>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</si>
  <si>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</si>
  <si>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</si>
  <si>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</si>
  <si>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</si>
  <si>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</si>
  <si>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</si>
  <si>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</si>
  <si>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</si>
  <si>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</si>
  <si>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</si>
  <si>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</si>
  <si>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</si>
  <si>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</si>
  <si>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</si>
  <si>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</si>
  <si>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</si>
  <si>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</si>
  <si>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</si>
  <si>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</si>
  <si>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</si>
  <si>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</si>
  <si>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</si>
  <si>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</si>
  <si>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</si>
  <si>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</si>
  <si>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</si>
  <si>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</si>
  <si>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</si>
  <si>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</si>
  <si>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</si>
  <si>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</si>
  <si>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</si>
  <si>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</si>
  <si>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</si>
  <si>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</si>
  <si>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</si>
  <si>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</si>
  <si>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</si>
  <si>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</si>
  <si>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</si>
  <si>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</si>
  <si>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</si>
  <si>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</si>
  <si>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</si>
  <si>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</si>
  <si>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</si>
  <si>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</si>
  <si>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</si>
  <si>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</si>
  <si>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</si>
  <si>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</si>
  <si>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</si>
  <si>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</si>
  <si>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</si>
  <si>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</si>
  <si>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</si>
  <si>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</si>
  <si>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</si>
  <si>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</si>
  <si>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</si>
  <si>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</si>
  <si>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</si>
  <si>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</si>
  <si>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</si>
  <si>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</si>
  <si>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</si>
  <si>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</si>
  <si>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</si>
  <si>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</si>
  <si>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</si>
  <si>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</si>
  <si>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</si>
  <si>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</si>
  <si>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</si>
  <si>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</si>
  <si>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</si>
  <si>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</si>
  <si>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</si>
  <si>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</si>
  <si>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</si>
  <si>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</si>
  <si>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</si>
  <si>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</si>
  <si>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</si>
  <si>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</si>
  <si>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</si>
  <si>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</si>
  <si>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</si>
  <si>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</si>
  <si>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</si>
  <si>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</si>
  <si>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</si>
  <si>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</si>
  <si>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</si>
  <si>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</si>
  <si>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</si>
  <si>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</si>
  <si>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</si>
  <si>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</si>
  <si>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</si>
  <si>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</si>
  <si>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</si>
  <si>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</si>
  <si>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</si>
  <si>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</si>
  <si>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</si>
  <si>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</si>
  <si>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</si>
  <si>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</si>
  <si>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</si>
  <si>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</si>
  <si>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</si>
  <si>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</si>
  <si>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</si>
  <si>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</si>
  <si>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</si>
  <si>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</si>
  <si>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</si>
  <si>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</si>
  <si>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</si>
  <si>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</si>
  <si>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</si>
  <si>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</si>
  <si>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</si>
  <si>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</si>
  <si>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</si>
  <si>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</si>
  <si>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</si>
  <si>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</si>
  <si>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</si>
  <si>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</si>
  <si>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</si>
  <si>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</si>
  <si>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</si>
  <si>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</si>
  <si>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</si>
  <si>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</si>
  <si>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</si>
  <si>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</si>
  <si>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</si>
  <si>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</si>
  <si>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</si>
  <si>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</si>
  <si>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</si>
  <si>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</si>
  <si>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</si>
  <si>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</si>
  <si>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</si>
  <si>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</si>
  <si>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</si>
  <si>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</si>
  <si>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</si>
  <si>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</si>
  <si>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</si>
  <si>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</si>
  <si>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</si>
  <si>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</si>
  <si>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</si>
  <si>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</si>
  <si>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</si>
  <si>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</si>
  <si>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</si>
  <si>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</si>
  <si>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</si>
  <si>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</si>
  <si>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</si>
  <si>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</si>
  <si>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</si>
  <si>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</si>
  <si>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</si>
  <si>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</si>
  <si>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</si>
  <si>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</si>
  <si>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</si>
  <si>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</si>
  <si>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</si>
  <si>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</si>
  <si>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</si>
  <si>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</si>
  <si>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</si>
  <si>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</si>
  <si>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</si>
  <si>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</si>
  <si>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</si>
  <si>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</si>
  <si>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</si>
  <si>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</si>
  <si>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</si>
  <si>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</si>
  <si>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</si>
  <si>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</si>
  <si>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</si>
  <si>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</si>
  <si>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</si>
  <si>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</si>
  <si>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</si>
  <si>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</si>
  <si>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</si>
  <si>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</si>
  <si>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</si>
  <si>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</si>
  <si>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</si>
  <si>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</si>
  <si>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</si>
  <si>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</si>
  <si>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</si>
  <si>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</si>
  <si>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</si>
  <si>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</si>
  <si>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</si>
  <si>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</si>
  <si>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</si>
  <si>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</si>
  <si>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</si>
  <si>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</si>
  <si>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</si>
  <si>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</si>
  <si>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</si>
  <si>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</si>
  <si>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</si>
  <si>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</si>
  <si>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</si>
  <si>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</si>
  <si>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</si>
  <si>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</si>
  <si>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</si>
  <si>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</si>
  <si>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</si>
  <si>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</si>
  <si>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</si>
  <si>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</si>
  <si>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</si>
  <si>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</si>
  <si>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</si>
  <si>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</si>
  <si>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</si>
  <si>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</si>
  <si>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</si>
  <si>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</si>
  <si>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</si>
  <si>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</si>
  <si>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</si>
  <si>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</si>
  <si>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</si>
  <si>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</si>
  <si>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</si>
  <si>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</si>
  <si>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</si>
  <si>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</si>
  <si>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</si>
  <si>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</si>
  <si>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</si>
  <si>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</si>
  <si>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</si>
  <si>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</si>
  <si>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</si>
  <si>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</si>
  <si>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</si>
  <si>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</si>
  <si>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</si>
  <si>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</si>
  <si>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</si>
  <si>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</si>
  <si>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</si>
  <si>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</si>
  <si>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</si>
  <si>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</si>
  <si>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</si>
  <si>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</si>
  <si>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</si>
  <si>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</si>
  <si>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</si>
  <si>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</si>
  <si>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</si>
  <si>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</si>
  <si>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</si>
  <si>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</si>
  <si>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</si>
  <si>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</si>
  <si>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</si>
  <si>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</si>
  <si>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</si>
  <si>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</si>
  <si>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</si>
  <si>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</si>
  <si>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</si>
  <si>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</si>
  <si>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</si>
  <si>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</si>
  <si>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</si>
  <si>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</si>
  <si>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</si>
  <si>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</si>
  <si>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</si>
  <si>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</si>
  <si>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</si>
  <si>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</si>
  <si>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</si>
  <si>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</si>
  <si>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</si>
  <si>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</si>
  <si>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</si>
  <si>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</si>
  <si>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</si>
  <si>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</si>
  <si>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</si>
  <si>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</si>
  <si>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</si>
  <si>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</si>
  <si>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</si>
  <si>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</si>
  <si>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</si>
  <si>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</si>
  <si>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</si>
  <si>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</si>
  <si>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</si>
  <si>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</si>
  <si>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</si>
  <si>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</si>
  <si>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</si>
  <si>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</si>
  <si>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</si>
  <si>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</si>
  <si>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</si>
  <si>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</si>
  <si>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</si>
  <si>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</si>
  <si>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</si>
  <si>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</si>
  <si>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</si>
  <si>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</si>
  <si>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</si>
  <si>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</si>
  <si>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</si>
  <si>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</si>
  <si>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</si>
  <si>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</si>
  <si>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</si>
  <si>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</si>
  <si>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</si>
  <si>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</si>
  <si>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</si>
  <si>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</si>
  <si>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</si>
  <si>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</si>
  <si>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</si>
  <si>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</si>
  <si>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</si>
  <si>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</si>
  <si>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</si>
  <si>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</si>
  <si>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</si>
  <si>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</si>
  <si>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</si>
  <si>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</si>
  <si>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</si>
  <si>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</si>
  <si>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</si>
  <si>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</si>
  <si>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</si>
  <si>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</si>
  <si>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</si>
  <si>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</si>
  <si>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</si>
  <si>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</si>
  <si>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</si>
  <si>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</si>
  <si>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</si>
  <si>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</si>
  <si>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</si>
  <si>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</si>
  <si>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</si>
  <si>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</si>
  <si>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</si>
  <si>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</si>
  <si>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</si>
  <si>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</si>
  <si>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</si>
  <si>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</si>
  <si>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</si>
  <si>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</si>
  <si>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</si>
  <si>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</si>
  <si>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</si>
  <si>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</si>
  <si>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</si>
  <si>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</si>
  <si>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</si>
  <si>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</si>
  <si>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</si>
  <si>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</si>
  <si>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</si>
  <si>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</si>
  <si>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</si>
  <si>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</si>
  <si>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</si>
  <si>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</si>
  <si>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</si>
  <si>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</si>
  <si>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</si>
  <si>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</si>
  <si>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</si>
  <si>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</si>
  <si>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</si>
  <si>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</si>
  <si>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</si>
  <si>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</si>
  <si>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</si>
  <si>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</si>
  <si>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</si>
  <si>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</si>
  <si>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</si>
  <si>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</si>
  <si>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</si>
  <si>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</si>
  <si>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</si>
  <si>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</si>
  <si>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</si>
  <si>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</si>
  <si>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</si>
  <si>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</si>
  <si>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</si>
  <si>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</si>
  <si>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</si>
  <si>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</si>
  <si>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</si>
  <si>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</si>
  <si>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</si>
  <si>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</si>
  <si>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</si>
  <si>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</si>
  <si>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</si>
  <si>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</si>
  <si>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</si>
  <si>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</si>
  <si>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</si>
  <si>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</si>
  <si>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</si>
  <si>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</si>
  <si>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</si>
  <si>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</si>
  <si>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</si>
  <si>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</si>
  <si>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</si>
  <si>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</si>
  <si>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</si>
  <si>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</si>
  <si>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</si>
  <si>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</si>
  <si>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</si>
  <si>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</si>
  <si>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</si>
  <si>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</si>
  <si>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</si>
  <si>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</si>
  <si>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</si>
  <si>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</si>
  <si>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</si>
  <si>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</si>
  <si>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</si>
  <si>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</si>
  <si>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</si>
  <si>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</si>
  <si>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</si>
  <si>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</si>
  <si>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</si>
  <si>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</si>
  <si>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</si>
  <si>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</si>
  <si>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</si>
  <si>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</si>
  <si>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</si>
  <si>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</si>
  <si>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</si>
  <si>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</si>
  <si>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</si>
  <si>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</si>
  <si>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</si>
  <si>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</si>
  <si>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</si>
  <si>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</si>
  <si>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</si>
  <si>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</si>
  <si>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</si>
  <si>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</si>
  <si>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</si>
  <si>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</si>
  <si>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</si>
  <si>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</si>
  <si>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</si>
  <si>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</si>
  <si>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</si>
  <si>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</si>
  <si>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</si>
  <si>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</si>
  <si>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</si>
  <si>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</si>
  <si>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</si>
  <si>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</si>
  <si>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</si>
  <si>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</si>
  <si>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</si>
  <si>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</si>
  <si>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</si>
  <si>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</si>
  <si>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</si>
  <si>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</si>
  <si>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</si>
  <si>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</si>
  <si>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</si>
  <si>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</si>
  <si>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</si>
  <si>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</si>
  <si>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</si>
  <si>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</si>
  <si>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</si>
  <si>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</si>
  <si>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</si>
  <si>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</si>
  <si>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</si>
  <si>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</si>
  <si>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</si>
  <si>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</si>
  <si>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</si>
  <si>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</si>
  <si>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</si>
  <si>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</si>
  <si>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</si>
  <si>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</si>
  <si>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</si>
  <si>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</si>
  <si>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</si>
  <si>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</si>
  <si>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</si>
  <si>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</si>
  <si>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</si>
  <si>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</si>
  <si>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</si>
  <si>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</si>
  <si>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</si>
  <si>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</si>
  <si>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</si>
  <si>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</si>
  <si>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</si>
  <si>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</si>
  <si>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</si>
  <si>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</si>
  <si>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</si>
  <si>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</si>
  <si>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</si>
  <si>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</si>
  <si>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</si>
  <si>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</si>
  <si>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</si>
  <si>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</si>
  <si>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</si>
  <si>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</si>
  <si>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</si>
  <si>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</si>
  <si>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</si>
  <si>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</si>
  <si>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</si>
  <si>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</si>
  <si>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</si>
  <si>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</si>
  <si>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</si>
  <si>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</si>
  <si>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</si>
  <si>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</si>
  <si>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</si>
  <si>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</si>
  <si>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</si>
  <si>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</si>
  <si>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</si>
  <si>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</si>
  <si>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</si>
  <si>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</si>
  <si>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</si>
  <si>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</si>
  <si>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</si>
  <si>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</si>
  <si>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</si>
  <si>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</si>
  <si>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</si>
  <si>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</si>
  <si>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</si>
  <si>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</si>
  <si>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</si>
  <si>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</si>
  <si>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</si>
  <si>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</si>
  <si>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</si>
  <si>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</si>
  <si>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</si>
  <si>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</si>
  <si>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</si>
  <si>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</si>
  <si>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</si>
  <si>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</si>
  <si>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</si>
  <si>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</si>
  <si>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</si>
  <si>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</si>
  <si>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</si>
  <si>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</si>
  <si>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</si>
  <si>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</si>
  <si>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</si>
  <si>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</si>
  <si>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</si>
  <si>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</si>
  <si>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</si>
  <si>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</si>
  <si>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</si>
  <si>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</si>
  <si>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</si>
  <si>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</si>
  <si>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</si>
  <si>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</si>
  <si>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</si>
  <si>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</si>
  <si>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</si>
  <si>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</si>
  <si>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</si>
  <si>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</si>
  <si>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</si>
  <si>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</si>
  <si>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</si>
  <si>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</si>
  <si>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</si>
  <si>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</si>
  <si>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</si>
  <si>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</si>
  <si>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</si>
  <si>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</si>
  <si>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</si>
  <si>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</si>
  <si>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</si>
  <si>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</si>
  <si>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</si>
  <si>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</si>
  <si>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</si>
  <si>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</si>
  <si>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</si>
  <si>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</si>
  <si>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</si>
  <si>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</si>
  <si>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</si>
  <si>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</si>
  <si>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</si>
  <si>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</si>
  <si>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</si>
  <si>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</si>
  <si>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</si>
  <si>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</si>
  <si>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</si>
  <si>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</si>
  <si>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</si>
  <si>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</si>
  <si>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</si>
  <si>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</si>
  <si>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</si>
  <si>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</si>
  <si>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</si>
  <si>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</si>
  <si>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</si>
  <si>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</si>
  <si>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</si>
  <si>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</si>
  <si>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</si>
  <si>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</si>
  <si>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</si>
  <si>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</si>
  <si>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</si>
  <si>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</si>
  <si>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</si>
  <si>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</si>
  <si>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</si>
  <si>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</si>
  <si>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</si>
  <si>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</si>
  <si>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</si>
  <si>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</si>
  <si>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</si>
  <si>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</si>
  <si>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</si>
  <si>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</si>
  <si>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</si>
  <si>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</si>
  <si>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</si>
  <si>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</si>
  <si>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</si>
  <si>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</si>
  <si>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</si>
  <si>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</si>
  <si>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</si>
  <si>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</si>
  <si>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</si>
  <si>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</si>
  <si>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</si>
  <si>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</si>
  <si>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</si>
  <si>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</si>
  <si>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</si>
  <si>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</si>
  <si>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</si>
  <si>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</si>
  <si>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</si>
  <si>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</si>
  <si>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</si>
  <si>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</si>
  <si>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</si>
  <si>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</si>
  <si>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</si>
  <si>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</si>
  <si>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</si>
  <si>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</si>
  <si>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</si>
  <si>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</si>
  <si>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</si>
  <si>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</si>
  <si>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</si>
  <si>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</si>
  <si>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</si>
  <si>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</si>
  <si>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</si>
  <si>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</si>
  <si>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</si>
  <si>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</si>
  <si>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</si>
  <si>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</si>
  <si>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</si>
  <si>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</si>
  <si>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</si>
  <si>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</si>
  <si>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</si>
  <si>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</si>
  <si>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</si>
  <si>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</si>
  <si>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</si>
  <si>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</si>
  <si>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</si>
  <si>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</si>
  <si>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</si>
  <si>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</si>
  <si>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</si>
  <si>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</si>
  <si>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</si>
  <si>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</si>
  <si>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</si>
  <si>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</si>
  <si>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</si>
  <si>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</si>
  <si>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</si>
  <si>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</si>
  <si>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</si>
  <si>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</si>
  <si>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</si>
  <si>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</si>
  <si>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</si>
  <si>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</si>
  <si>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</si>
  <si>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</si>
  <si>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</si>
  <si>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</si>
  <si>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</si>
  <si>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</si>
  <si>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</si>
  <si>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</si>
  <si>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</si>
  <si>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</si>
  <si>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</si>
  <si>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</si>
  <si>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</si>
  <si>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</si>
  <si>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</si>
  <si>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</si>
  <si>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</si>
  <si>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</si>
  <si>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</si>
  <si>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</si>
  <si>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</si>
  <si>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</si>
  <si>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</si>
  <si>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</si>
  <si>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</si>
  <si>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</si>
  <si>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</si>
  <si>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</si>
  <si>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</si>
  <si>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</si>
  <si>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</si>
  <si>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</si>
  <si>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</si>
  <si>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</si>
  <si>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</si>
  <si>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</si>
  <si>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</si>
  <si>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</si>
  <si>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</si>
  <si>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</si>
  <si>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</si>
  <si>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</si>
  <si>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</si>
  <si>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</si>
  <si>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</si>
  <si>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</si>
  <si>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</si>
  <si>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</si>
  <si>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</si>
  <si>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</si>
  <si>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</si>
  <si>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</si>
  <si>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</si>
  <si>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</si>
  <si>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</si>
  <si>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</si>
  <si>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</si>
  <si>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</si>
  <si>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</si>
  <si>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</si>
  <si>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</si>
  <si>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</si>
  <si>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</si>
  <si>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</si>
  <si>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</si>
  <si>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</si>
  <si>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</si>
  <si>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</si>
  <si>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</si>
  <si>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</si>
  <si>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</si>
  <si>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</si>
  <si>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</si>
  <si>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</si>
  <si>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</si>
  <si>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</si>
  <si>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</si>
  <si>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</si>
  <si>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</si>
  <si>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</si>
  <si>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</si>
  <si>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</si>
  <si>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</si>
  <si>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</si>
  <si>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</si>
  <si>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</si>
  <si>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</si>
  <si>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</si>
  <si>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</si>
  <si>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</si>
  <si>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</si>
  <si>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</si>
  <si>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</si>
  <si>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</si>
  <si>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</si>
  <si>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</si>
  <si>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</si>
  <si>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</si>
  <si>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</si>
  <si>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</si>
  <si>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</si>
  <si>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</si>
  <si>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</si>
  <si>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</si>
  <si>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</si>
  <si>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</si>
  <si>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</si>
  <si>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</si>
  <si>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</si>
  <si>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</si>
  <si>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</si>
  <si>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</si>
  <si>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</si>
  <si>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</si>
  <si>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</si>
  <si>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</si>
  <si>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</si>
  <si>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</si>
  <si>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</si>
  <si>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</si>
  <si>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</si>
  <si>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</si>
  <si>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</si>
  <si>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</si>
  <si>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</si>
  <si>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</si>
  <si>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</si>
  <si>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</si>
  <si>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</si>
  <si>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</si>
  <si>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</si>
  <si>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</si>
  <si>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</si>
  <si>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</si>
  <si>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</si>
  <si>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</si>
  <si>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</si>
  <si>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</si>
  <si>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</si>
  <si>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</si>
  <si>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</si>
  <si>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</si>
  <si>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</si>
  <si>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</si>
  <si>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</si>
  <si>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</si>
  <si>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</si>
  <si>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</si>
  <si>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</si>
  <si>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</si>
  <si>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</si>
  <si>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</si>
  <si>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</si>
  <si>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</si>
  <si>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</si>
  <si>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</si>
  <si>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</si>
  <si>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</si>
  <si>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</si>
  <si>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</si>
  <si>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</si>
  <si>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</si>
  <si>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</si>
  <si>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</si>
  <si>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</si>
  <si>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</si>
  <si>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</si>
  <si>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</si>
  <si>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</si>
  <si>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</si>
  <si>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</si>
  <si>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</si>
  <si>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</si>
  <si>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</si>
  <si>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</si>
  <si>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</si>
  <si>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</si>
  <si>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</si>
  <si>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</si>
  <si>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</si>
  <si>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</si>
  <si>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</si>
  <si>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</si>
  <si>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</si>
  <si>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</si>
  <si>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</si>
  <si>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</si>
  <si>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</si>
  <si>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</si>
  <si>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</si>
  <si>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</si>
  <si>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</si>
  <si>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</si>
  <si>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</si>
  <si>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</si>
  <si>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</si>
  <si>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</si>
  <si>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</si>
  <si>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</si>
  <si>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</si>
  <si>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</si>
  <si>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</si>
  <si>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</si>
  <si>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</si>
  <si>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</si>
  <si>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</si>
  <si>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</si>
  <si>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</si>
  <si>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</si>
  <si>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</si>
  <si>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</si>
  <si>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</si>
  <si>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</si>
  <si>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</si>
  <si>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</si>
  <si>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</si>
  <si>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</si>
  <si>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</si>
  <si>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</si>
  <si>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</si>
  <si>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</si>
  <si>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</si>
  <si>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</si>
  <si>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</si>
  <si>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</si>
  <si>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</si>
  <si>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</si>
  <si>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</si>
  <si>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</si>
  <si>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</si>
  <si>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</si>
  <si>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</si>
  <si>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</si>
  <si>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</si>
  <si>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</si>
  <si>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</si>
  <si>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</si>
  <si>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</si>
  <si>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</si>
  <si>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</si>
  <si>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</si>
  <si>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</si>
  <si>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</si>
  <si>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</si>
  <si>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</si>
  <si>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</si>
  <si>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</si>
  <si>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</si>
  <si>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</si>
  <si>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</si>
  <si>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</si>
  <si>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</si>
  <si>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</si>
  <si>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</si>
  <si>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</si>
  <si>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</si>
  <si>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</si>
  <si>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</si>
  <si>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</si>
  <si>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</si>
  <si>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</si>
  <si>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</si>
  <si>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</si>
  <si>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</si>
  <si>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</si>
  <si>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</si>
  <si>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</si>
  <si>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</si>
  <si>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</si>
  <si>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</si>
  <si>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</si>
  <si>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</si>
  <si>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</si>
  <si>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</si>
  <si>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</si>
  <si>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</si>
  <si>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</si>
  <si>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</si>
  <si>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</si>
  <si>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</si>
  <si>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</si>
  <si>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</si>
  <si>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</si>
  <si>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</si>
  <si>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</si>
  <si>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</si>
  <si>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</si>
  <si>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</si>
  <si>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</si>
  <si>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</si>
  <si>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</si>
  <si>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</si>
  <si>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</si>
  <si>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</si>
  <si>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</si>
  <si>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</si>
  <si>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</si>
  <si>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</si>
  <si>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</si>
  <si>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</si>
  <si>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</si>
  <si>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</si>
  <si>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</si>
  <si>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</si>
  <si>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</si>
  <si>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</si>
  <si>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</si>
  <si>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</si>
  <si>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</si>
  <si>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</si>
  <si>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</si>
  <si>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</si>
  <si>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</si>
  <si>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</si>
  <si>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</si>
  <si>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</si>
  <si>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</si>
  <si>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</si>
  <si>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</si>
  <si>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</si>
  <si>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</si>
  <si>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</si>
  <si>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</si>
  <si>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</si>
  <si>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</si>
  <si>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</si>
  <si>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</si>
  <si>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</si>
  <si>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</si>
  <si>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</si>
  <si>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</si>
  <si>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</si>
  <si>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</si>
  <si>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</si>
  <si>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</si>
  <si>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</si>
  <si>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</si>
  <si>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</si>
  <si>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</si>
  <si>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</si>
  <si>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</si>
  <si>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</si>
  <si>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</si>
  <si>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</si>
  <si>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</si>
  <si>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</si>
  <si>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</si>
  <si>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</si>
  <si>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</si>
  <si>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</si>
  <si>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</si>
  <si>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</si>
  <si>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</si>
  <si>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</si>
  <si>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</si>
  <si>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</si>
  <si>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</si>
  <si>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</si>
  <si>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</si>
  <si>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</si>
  <si>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</si>
  <si>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</si>
  <si>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</si>
  <si>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</si>
  <si>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</si>
  <si>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</si>
  <si>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</si>
  <si>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</si>
  <si>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</si>
  <si>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</si>
  <si>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</si>
  <si>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</si>
  <si>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</si>
  <si>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</si>
  <si>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</si>
  <si>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</si>
  <si>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</si>
  <si>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</si>
  <si>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</si>
  <si>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</si>
  <si>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</si>
  <si>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</si>
  <si>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</si>
  <si>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</si>
  <si>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</si>
  <si>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</si>
  <si>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</si>
  <si>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</si>
  <si>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</si>
  <si>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</si>
  <si>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</si>
  <si>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</si>
  <si>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</si>
  <si>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</si>
  <si>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</si>
  <si>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</si>
  <si>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</si>
  <si>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</si>
  <si>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</si>
  <si>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</si>
  <si>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</si>
  <si>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</si>
  <si>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</si>
  <si>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</si>
  <si>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</si>
  <si>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</si>
  <si>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</si>
  <si>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</si>
  <si>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</si>
  <si>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</si>
  <si>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</si>
  <si>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</si>
  <si>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</si>
  <si>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</si>
  <si>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</si>
  <si>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</si>
  <si>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</si>
  <si>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</si>
  <si>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</si>
  <si>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</si>
  <si>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</si>
  <si>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</si>
  <si>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</si>
  <si>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</si>
  <si>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</si>
  <si>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</si>
  <si>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</si>
  <si>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</si>
  <si>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</si>
  <si>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</si>
  <si>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</si>
  <si>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</si>
  <si>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</si>
  <si>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</si>
  <si>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</si>
  <si>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</si>
  <si>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</si>
  <si>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</si>
  <si>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</si>
  <si>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</si>
  <si>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</si>
  <si>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</si>
  <si>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</si>
  <si>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</si>
  <si>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</si>
  <si>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</si>
  <si>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</si>
  <si>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</si>
  <si>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</si>
  <si>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</si>
  <si>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</si>
  <si>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</si>
  <si>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</si>
  <si>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</si>
  <si>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</si>
  <si>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</si>
  <si>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</si>
  <si>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</si>
  <si>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</si>
  <si>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</si>
  <si>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</si>
  <si>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</si>
  <si>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</si>
  <si>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</si>
  <si>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</si>
  <si>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</si>
  <si>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</si>
  <si>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</si>
  <si>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</si>
  <si>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</si>
  <si>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</si>
  <si>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</si>
  <si>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</si>
  <si>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</si>
  <si>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</si>
  <si>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</si>
  <si>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</si>
  <si>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</si>
  <si>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</si>
  <si>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</si>
  <si>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</si>
  <si>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</si>
  <si>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</si>
  <si>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</si>
  <si>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</si>
  <si>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</si>
  <si>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</si>
  <si>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</si>
  <si>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</si>
  <si>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</si>
  <si>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</si>
  <si>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</si>
  <si>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</si>
  <si>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</si>
  <si>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</si>
  <si>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</si>
  <si>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</si>
  <si>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</si>
  <si>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</si>
  <si>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</si>
  <si>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</si>
  <si>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</si>
  <si>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</si>
  <si>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</si>
  <si>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</si>
  <si>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</si>
  <si>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</si>
  <si>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</si>
  <si>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</si>
  <si>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</si>
  <si>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</si>
  <si>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</si>
  <si>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</si>
  <si>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</si>
  <si>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</si>
  <si>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</si>
  <si>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</si>
  <si>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</si>
  <si>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</si>
  <si>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</si>
  <si>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</si>
  <si>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</si>
  <si>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</si>
  <si>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</si>
  <si>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</si>
  <si>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</si>
  <si>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</si>
  <si>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</si>
  <si>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</si>
  <si>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</si>
  <si>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</si>
  <si>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</si>
  <si>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</si>
  <si>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</si>
  <si>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</si>
  <si>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</si>
  <si>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</si>
  <si>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</si>
  <si>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</si>
  <si>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</si>
  <si>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</si>
  <si>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</si>
  <si>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</si>
  <si>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</si>
  <si>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</si>
  <si>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</si>
  <si>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</si>
  <si>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</si>
  <si>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</si>
  <si>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</si>
  <si>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</si>
  <si>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</si>
  <si>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</si>
  <si>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</si>
  <si>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</si>
  <si>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</si>
  <si>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</si>
  <si>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</si>
  <si>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</si>
  <si>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</si>
  <si>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</si>
  <si>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</si>
  <si>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</si>
  <si>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</si>
  <si>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</si>
  <si>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</si>
  <si>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</si>
  <si>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</si>
  <si>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</si>
  <si>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</si>
  <si>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</si>
  <si>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</si>
  <si>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</si>
  <si>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</si>
  <si>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</si>
  <si>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</si>
  <si>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</si>
  <si>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</si>
  <si>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</si>
  <si>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</si>
  <si>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</si>
  <si>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</si>
  <si>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</si>
  <si>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</si>
  <si>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</si>
  <si>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</si>
  <si>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</si>
  <si>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</si>
  <si>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</si>
  <si>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</si>
  <si>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</si>
  <si>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</si>
  <si>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</si>
  <si>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</si>
  <si>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</si>
  <si>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</si>
  <si>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</si>
  <si>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</si>
  <si>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</si>
  <si>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</si>
  <si>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</si>
  <si>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</si>
  <si>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</si>
  <si>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</si>
  <si>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</si>
  <si>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</si>
  <si>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</si>
  <si>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</si>
  <si>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</si>
  <si>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</si>
  <si>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</si>
  <si>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</si>
  <si>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</si>
  <si>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</si>
  <si>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</si>
  <si>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</si>
  <si>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</si>
  <si>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</si>
  <si>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</si>
  <si>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</si>
  <si>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</si>
  <si>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</si>
  <si>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</si>
  <si>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</si>
  <si>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</si>
  <si>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</si>
  <si>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</si>
  <si>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</si>
  <si>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</si>
  <si>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</si>
  <si>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</si>
  <si>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</si>
  <si>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</si>
  <si>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</si>
  <si>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</si>
  <si>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</si>
  <si>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</si>
  <si>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</si>
  <si>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</si>
  <si>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</si>
  <si>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</si>
  <si>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</si>
  <si>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</si>
  <si>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</si>
  <si>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</si>
  <si>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</si>
  <si>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</si>
  <si>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</si>
  <si>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</si>
  <si>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</si>
  <si>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</si>
  <si>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</si>
  <si>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</si>
  <si>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</si>
  <si>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</si>
  <si>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</si>
  <si>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</si>
  <si>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</si>
  <si>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</si>
  <si>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</si>
  <si>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</si>
  <si>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</si>
  <si>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</si>
  <si>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</si>
  <si>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</si>
  <si>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</si>
  <si>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</si>
  <si>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</si>
  <si>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</si>
  <si>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</si>
  <si>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</si>
  <si>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</si>
  <si>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</si>
  <si>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</si>
  <si>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</si>
  <si>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</si>
  <si>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</si>
  <si>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</si>
  <si>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</si>
  <si>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</si>
  <si>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</si>
  <si>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</si>
  <si>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</si>
  <si>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</si>
  <si>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</si>
  <si>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</si>
  <si>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</si>
  <si>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</si>
  <si>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</si>
  <si>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</si>
  <si>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</si>
  <si>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</si>
  <si>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</si>
  <si>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</si>
  <si>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</si>
  <si>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</si>
  <si>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</si>
  <si>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</si>
  <si>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</si>
  <si>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</si>
  <si>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</si>
  <si>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</si>
  <si>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</si>
  <si>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</si>
  <si>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</si>
  <si>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</si>
  <si>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</si>
  <si>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</si>
  <si>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</si>
  <si>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</si>
  <si>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</si>
  <si>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</si>
  <si>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</si>
  <si>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</si>
  <si>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</si>
  <si>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</si>
  <si>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</si>
  <si>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</si>
  <si>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</si>
  <si>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</si>
  <si>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</si>
  <si>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</si>
  <si>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</si>
  <si>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</si>
  <si>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</si>
  <si>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</si>
  <si>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</si>
  <si>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</si>
  <si>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</si>
  <si>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</si>
  <si>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</si>
  <si>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</si>
  <si>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</si>
  <si>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</si>
  <si>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</si>
  <si>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</si>
  <si>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</si>
  <si>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</si>
  <si>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</si>
  <si>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</si>
  <si>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</si>
  <si>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</si>
  <si>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</si>
  <si>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</si>
  <si>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</si>
  <si>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</si>
  <si>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</si>
  <si>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</si>
  <si>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</si>
  <si>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</si>
  <si>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</si>
  <si>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</si>
  <si>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</si>
  <si>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</si>
  <si>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</si>
  <si>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</si>
  <si>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</si>
  <si>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</si>
  <si>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</si>
  <si>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</si>
  <si>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</si>
  <si>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</si>
  <si>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</si>
  <si>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</si>
  <si>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</si>
  <si>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</si>
  <si>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</si>
  <si>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</si>
  <si>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</si>
  <si>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</si>
  <si>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</si>
  <si>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</si>
  <si>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</si>
  <si>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</si>
  <si>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</si>
  <si>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</si>
  <si>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</si>
  <si>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</si>
  <si>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</si>
  <si>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</si>
  <si>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</si>
  <si>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</si>
  <si>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</si>
  <si>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</si>
  <si>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</si>
  <si>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</si>
  <si>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</si>
  <si>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</si>
  <si>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</si>
  <si>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</si>
  <si>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</si>
  <si>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</si>
  <si>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</si>
  <si>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</si>
  <si>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</si>
  <si>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</si>
  <si>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</si>
  <si>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</si>
  <si>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</si>
  <si>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</si>
  <si>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</si>
  <si>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</si>
  <si>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</si>
  <si>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</si>
  <si>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</si>
  <si>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</si>
  <si>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</si>
  <si>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</si>
  <si>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</si>
  <si>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</si>
  <si>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</si>
  <si>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</si>
  <si>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</si>
  <si>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</si>
  <si>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</si>
  <si>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</si>
  <si>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</si>
  <si>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</si>
  <si>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</si>
  <si>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</si>
  <si>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</si>
  <si>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</si>
  <si>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</si>
  <si>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</si>
  <si>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</si>
  <si>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</si>
  <si>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</si>
  <si>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</si>
  <si>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</si>
  <si>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</si>
  <si>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</si>
  <si>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</si>
  <si>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</si>
  <si>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</si>
  <si>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</si>
  <si>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</si>
  <si>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</si>
  <si>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</si>
  <si>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</si>
  <si>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</si>
  <si>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</si>
  <si>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</si>
  <si>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</si>
  <si>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</si>
  <si>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</si>
  <si>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</si>
  <si>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</si>
  <si>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</si>
  <si>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</si>
  <si>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</si>
  <si>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</si>
  <si>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</si>
  <si>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</si>
  <si>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</si>
  <si>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</si>
  <si>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</si>
  <si>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</si>
  <si>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</si>
  <si>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</si>
  <si>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</si>
  <si>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</si>
  <si>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</si>
  <si>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</si>
  <si>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</si>
  <si>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</si>
  <si>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</si>
  <si>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</si>
  <si>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</si>
  <si>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</si>
  <si>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</si>
  <si>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</si>
  <si>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</si>
  <si>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</si>
  <si>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</si>
  <si>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</si>
  <si>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</si>
  <si>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</si>
  <si>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</si>
  <si>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</si>
  <si>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</si>
  <si>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</si>
  <si>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</si>
  <si>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</si>
  <si>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</si>
  <si>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</si>
  <si>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</si>
  <si>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</si>
  <si>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</si>
  <si>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</si>
  <si>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</si>
  <si>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</si>
  <si>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</si>
  <si>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</si>
  <si>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</si>
  <si>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</si>
  <si>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</si>
  <si>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</si>
  <si>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</si>
  <si>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</si>
  <si>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</si>
  <si>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</si>
  <si>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</si>
  <si>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</si>
  <si>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</si>
  <si>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</si>
  <si>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</si>
  <si>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</si>
  <si>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</si>
  <si>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</si>
  <si>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</si>
  <si>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</si>
  <si>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</si>
  <si>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</si>
  <si>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</si>
  <si>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</si>
  <si>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</si>
  <si>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</si>
  <si>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</si>
  <si>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</si>
  <si>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</si>
  <si>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</si>
  <si>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</si>
  <si>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</si>
  <si>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</si>
  <si>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</si>
  <si>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</si>
  <si>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</si>
  <si>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</si>
  <si>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</si>
  <si>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</si>
  <si>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</si>
  <si>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</si>
  <si>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</si>
  <si>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</si>
  <si>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</si>
  <si>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</si>
  <si>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</si>
  <si>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</si>
  <si>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</si>
  <si>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</si>
  <si>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</si>
  <si>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</si>
  <si>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</si>
  <si>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</si>
  <si>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</si>
  <si>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</si>
  <si>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</si>
  <si>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</si>
  <si>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</si>
  <si>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</si>
  <si>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</si>
  <si>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</si>
  <si>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</si>
  <si>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</si>
  <si>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</si>
  <si>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</si>
  <si>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</si>
  <si>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</si>
  <si>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</si>
  <si>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</si>
  <si>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</si>
  <si>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</si>
  <si>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</si>
  <si>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</si>
  <si>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</si>
  <si>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</si>
  <si>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</si>
  <si>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</si>
  <si>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</si>
  <si>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</si>
  <si>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</si>
  <si>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</si>
  <si>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</si>
  <si>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</si>
  <si>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</si>
  <si>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</si>
  <si>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</si>
  <si>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</si>
  <si>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</si>
  <si>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</si>
  <si>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</si>
  <si>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</si>
  <si>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</si>
  <si>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</si>
  <si>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</si>
  <si>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</si>
  <si>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</si>
  <si>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</si>
  <si>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</si>
  <si>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</si>
  <si>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</si>
  <si>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</si>
  <si>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</si>
  <si>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</si>
  <si>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</si>
  <si>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</si>
  <si>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</si>
  <si>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</si>
  <si>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</si>
  <si>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</si>
  <si>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</si>
  <si>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</si>
  <si>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</si>
  <si>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</si>
  <si>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</si>
  <si>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</si>
  <si>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</si>
  <si>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</si>
  <si>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</si>
  <si>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</si>
  <si>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</si>
  <si>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</si>
  <si>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</si>
  <si>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</si>
  <si>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</si>
  <si>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</si>
  <si>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</si>
  <si>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</si>
  <si>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</si>
  <si>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</si>
  <si>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</si>
  <si>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</si>
  <si>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</si>
  <si>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</si>
  <si>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</si>
  <si>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</si>
  <si>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</si>
  <si>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</si>
  <si>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</si>
  <si>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</si>
  <si>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</si>
  <si>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</si>
  <si>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</si>
  <si>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</si>
  <si>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</si>
  <si>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</si>
  <si>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</si>
  <si>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</si>
  <si>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</si>
  <si>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</si>
  <si>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</si>
  <si>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</si>
  <si>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</si>
  <si>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</si>
  <si>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</si>
  <si>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</si>
  <si>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</si>
  <si>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</si>
  <si>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</si>
  <si>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</si>
  <si>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</si>
  <si>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</si>
  <si>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</si>
  <si>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</si>
  <si>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</si>
  <si>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</si>
  <si>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</si>
  <si>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</si>
  <si>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</si>
  <si>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</si>
  <si>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</si>
  <si>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</si>
  <si>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</si>
  <si>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</si>
  <si>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</si>
  <si>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</si>
  <si>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</si>
  <si>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</si>
  <si>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</si>
  <si>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</si>
  <si>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</si>
  <si>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</si>
  <si>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</si>
  <si>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</si>
  <si>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</si>
  <si>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</si>
  <si>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</si>
  <si>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</si>
  <si>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</si>
  <si>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</si>
  <si>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</si>
  <si>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</si>
  <si>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</si>
  <si>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</si>
  <si>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</si>
  <si>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</si>
  <si>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</si>
  <si>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</si>
  <si>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</si>
  <si>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</si>
  <si>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</si>
  <si>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</si>
  <si>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</si>
  <si>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</si>
  <si>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</si>
  <si>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</si>
  <si>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</si>
  <si>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</si>
  <si>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</si>
  <si>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</si>
  <si>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</si>
  <si>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</si>
  <si>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</si>
  <si>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</si>
  <si>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</si>
  <si>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</si>
  <si>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</si>
  <si>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</si>
  <si>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</si>
  <si>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</si>
  <si>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</si>
  <si>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</si>
  <si>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</si>
  <si>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</si>
  <si>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</si>
  <si>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</si>
  <si>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</si>
  <si>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</si>
  <si>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</si>
  <si>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</si>
  <si>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</si>
  <si>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</si>
  <si>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</si>
  <si>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</si>
  <si>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</si>
  <si>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</si>
  <si>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</si>
  <si>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</si>
  <si>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</si>
  <si>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</si>
  <si>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</si>
  <si>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</si>
  <si>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</si>
  <si>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</si>
  <si>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</si>
  <si>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</si>
  <si>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</si>
  <si>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</si>
  <si>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</si>
  <si>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</si>
  <si>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</si>
  <si>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</si>
  <si>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</si>
  <si>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</si>
  <si>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</si>
  <si>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</si>
  <si>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</si>
  <si>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</si>
  <si>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</si>
  <si>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</si>
  <si>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</si>
  <si>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</si>
  <si>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</si>
  <si>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</si>
  <si>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</si>
  <si>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</si>
  <si>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</si>
  <si>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</si>
  <si>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</si>
  <si>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</si>
  <si>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</si>
  <si>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</si>
  <si>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</si>
  <si>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</si>
  <si>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</si>
  <si>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</si>
  <si>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</si>
  <si>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</si>
  <si>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</si>
  <si>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</si>
  <si>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</si>
  <si>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</si>
  <si>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</si>
  <si>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</si>
  <si>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</si>
  <si>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</si>
  <si>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</si>
  <si>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</si>
  <si>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</si>
  <si>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</si>
  <si>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</si>
  <si>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</si>
  <si>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</si>
  <si>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</si>
  <si>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</si>
  <si>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</si>
  <si>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</si>
  <si>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</si>
  <si>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</si>
  <si>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</si>
  <si>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</si>
  <si>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</si>
  <si>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</si>
  <si>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</si>
  <si>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</si>
  <si>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</si>
  <si>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</si>
  <si>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</si>
  <si>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</si>
  <si>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</si>
  <si>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</si>
  <si>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</si>
  <si>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</si>
  <si>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</si>
  <si>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</si>
  <si>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</si>
  <si>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</si>
  <si>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</si>
  <si>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</si>
  <si>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</si>
  <si>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</si>
  <si>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</si>
  <si>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</si>
  <si>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</si>
  <si>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</si>
  <si>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</si>
  <si>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</si>
  <si>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</si>
  <si>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</si>
  <si>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</si>
  <si>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</si>
  <si>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</si>
  <si>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</si>
  <si>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</si>
  <si>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</si>
  <si>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</si>
  <si>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</si>
  <si>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</si>
  <si>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</si>
  <si>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</si>
  <si>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</si>
  <si>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</si>
  <si>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</si>
  <si>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</si>
  <si>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</si>
  <si>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</si>
  <si>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</si>
  <si>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</si>
  <si>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</si>
  <si>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</si>
  <si>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</si>
  <si>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</si>
  <si>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</si>
  <si>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</si>
  <si>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</si>
  <si>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</si>
  <si>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</si>
  <si>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</si>
  <si>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</si>
  <si>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</si>
  <si>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</si>
  <si>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</si>
  <si>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</si>
  <si>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</si>
  <si>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</si>
  <si>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</si>
  <si>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</si>
  <si>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</si>
  <si>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</si>
  <si>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</si>
  <si>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</si>
  <si>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</si>
  <si>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</si>
  <si>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</si>
  <si>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</si>
  <si>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</si>
  <si>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</si>
  <si>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</si>
  <si>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</si>
  <si>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</si>
  <si>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</si>
  <si>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</si>
  <si>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</si>
  <si>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</si>
  <si>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</si>
  <si>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</si>
  <si>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</si>
  <si>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</si>
  <si>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</si>
  <si>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</si>
  <si>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</si>
  <si>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</si>
  <si>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</si>
  <si>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</si>
  <si>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</si>
  <si>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</si>
  <si>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</si>
  <si>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</si>
  <si>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</si>
  <si>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</si>
  <si>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</si>
  <si>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</si>
  <si>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</si>
  <si>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</si>
  <si>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</si>
  <si>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</si>
  <si>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</si>
  <si>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</si>
  <si>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</si>
  <si>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</si>
  <si>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</si>
  <si>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</si>
  <si>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</si>
  <si>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</si>
  <si>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</si>
  <si>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</si>
  <si>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</si>
  <si>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</si>
  <si>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</si>
  <si>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</si>
  <si>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</si>
  <si>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</si>
  <si>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</si>
  <si>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</si>
  <si>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</si>
  <si>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</si>
  <si>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</si>
  <si>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</si>
  <si>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</si>
  <si>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</si>
  <si>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</si>
  <si>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</si>
  <si>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</si>
  <si>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</si>
  <si>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</si>
  <si>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</si>
  <si>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</si>
  <si>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</si>
  <si>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</si>
  <si>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</si>
  <si>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</si>
  <si>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</si>
  <si>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</si>
  <si>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</si>
  <si>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</si>
  <si>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</si>
  <si>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</si>
  <si>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</si>
  <si>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</si>
  <si>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</si>
  <si>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</si>
  <si>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</si>
  <si>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</si>
  <si>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</si>
  <si>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</si>
  <si>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</si>
  <si>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</si>
  <si>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</si>
  <si>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</si>
  <si>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</si>
  <si>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</si>
  <si>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</si>
  <si>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</si>
  <si>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</si>
  <si>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</si>
  <si>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</si>
  <si>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</si>
  <si>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</si>
  <si>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</si>
  <si>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</si>
  <si>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</si>
  <si>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</si>
  <si>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</si>
  <si>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</si>
  <si>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</si>
  <si>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</si>
  <si>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</si>
  <si>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</si>
  <si>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</si>
  <si>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</si>
  <si>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</si>
  <si>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</si>
  <si>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</si>
  <si>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</si>
  <si>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</si>
  <si>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</si>
  <si>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</si>
  <si>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</si>
  <si>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</si>
  <si>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</si>
  <si>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</si>
  <si>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</si>
  <si>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</si>
  <si>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</si>
  <si>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</si>
  <si>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</si>
  <si>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</si>
  <si>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</si>
  <si>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</si>
  <si>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</si>
  <si>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</si>
  <si>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</si>
  <si>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</si>
  <si>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</si>
  <si>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</si>
  <si>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</si>
  <si>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</si>
  <si>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</si>
  <si>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</si>
  <si>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</si>
  <si>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</si>
  <si>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</si>
  <si>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</si>
  <si>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</si>
  <si>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</si>
  <si>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</si>
  <si>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</si>
  <si>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</si>
  <si>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</si>
  <si>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</si>
  <si>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</si>
  <si>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</si>
  <si>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</si>
  <si>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</si>
  <si>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</si>
  <si>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</si>
  <si>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</si>
  <si>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</si>
  <si>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</si>
  <si>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</si>
  <si>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</si>
  <si>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</si>
  <si>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</si>
  <si>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</si>
  <si>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</si>
  <si>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</si>
  <si>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</si>
  <si>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</si>
  <si>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</si>
  <si>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</si>
  <si>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</si>
  <si>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</si>
  <si>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</si>
  <si>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</si>
  <si>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</si>
  <si>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</si>
  <si>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</si>
  <si>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</si>
  <si>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</si>
  <si>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</si>
  <si>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</si>
  <si>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</si>
  <si>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</si>
  <si>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</si>
  <si>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</si>
  <si>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</si>
  <si>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</si>
  <si>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</si>
  <si>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</si>
  <si>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</si>
  <si>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</si>
  <si>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</si>
  <si>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</si>
  <si>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</si>
  <si>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</si>
  <si>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</si>
  <si>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</si>
  <si>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</si>
  <si>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</si>
  <si>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</si>
  <si>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</si>
  <si>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</si>
  <si>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</si>
  <si>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</si>
  <si>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</si>
  <si>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</si>
  <si>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</si>
  <si>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</si>
  <si>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</si>
  <si>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</si>
  <si>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</si>
  <si>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</si>
  <si>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</si>
  <si>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</si>
  <si>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</si>
  <si>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</si>
  <si>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</si>
  <si>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</si>
  <si>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</si>
  <si>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</si>
  <si>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</si>
  <si>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</si>
  <si>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</si>
  <si>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</si>
  <si>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</si>
  <si>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</si>
  <si>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</si>
  <si>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</si>
  <si>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</si>
  <si>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</si>
  <si>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</si>
  <si>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</si>
  <si>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</si>
  <si>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</si>
  <si>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</si>
  <si>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</si>
  <si>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</si>
  <si>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</si>
  <si>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</si>
  <si>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</si>
  <si>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</si>
  <si>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</si>
  <si>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</si>
  <si>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</si>
  <si>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</si>
  <si>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</si>
  <si>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</si>
  <si>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</si>
  <si>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</si>
  <si>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</si>
  <si>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</si>
  <si>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</si>
  <si>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</si>
  <si>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</si>
  <si>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</si>
  <si>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</si>
  <si>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</si>
  <si>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</si>
  <si>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</si>
  <si>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</si>
  <si>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</si>
  <si>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</si>
  <si>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</si>
  <si>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</si>
  <si>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</si>
  <si>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</si>
  <si>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</si>
  <si>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</si>
  <si>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</si>
  <si>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</si>
  <si>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</si>
  <si>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</si>
  <si>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</si>
  <si>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</si>
  <si>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</si>
  <si>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</si>
  <si>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</si>
  <si>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</si>
  <si>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</si>
  <si>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</si>
  <si>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</si>
  <si>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</si>
  <si>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</si>
  <si>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</si>
  <si>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</si>
  <si>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</si>
  <si>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</si>
  <si>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</si>
  <si>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</si>
  <si>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</si>
  <si>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</si>
  <si>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</si>
  <si>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</si>
  <si>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</si>
  <si>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</si>
  <si>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</si>
  <si>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</si>
  <si>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</si>
  <si>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</si>
  <si>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</si>
  <si>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</si>
  <si>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</si>
  <si>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</si>
  <si>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</si>
  <si>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</si>
  <si>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</si>
  <si>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</si>
  <si>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</si>
  <si>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</si>
  <si>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</si>
  <si>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</si>
  <si>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</si>
  <si>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</si>
  <si>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</si>
  <si>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</si>
  <si>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</si>
  <si>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</si>
  <si>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</si>
  <si>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</si>
  <si>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</si>
  <si>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</si>
  <si>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</si>
  <si>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</si>
  <si>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</si>
  <si>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</si>
  <si>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</si>
  <si>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</si>
  <si>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</si>
  <si>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</si>
  <si>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</si>
  <si>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</si>
  <si>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</si>
  <si>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</si>
  <si>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</si>
  <si>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</si>
  <si>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</si>
  <si>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</si>
  <si>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</si>
  <si>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</si>
  <si>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</si>
  <si>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</si>
  <si>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</si>
  <si>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</si>
  <si>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</si>
  <si>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</si>
  <si>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</si>
  <si>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</si>
  <si>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</si>
  <si>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</si>
  <si>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</si>
  <si>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</si>
  <si>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</si>
  <si>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</si>
  <si>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</si>
  <si>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</si>
  <si>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</si>
  <si>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</si>
  <si>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</si>
  <si>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</si>
  <si>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</si>
  <si>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</si>
  <si>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</si>
  <si>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</si>
  <si>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</si>
  <si>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</si>
  <si>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</si>
  <si>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</si>
  <si>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</si>
  <si>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</si>
  <si>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</si>
  <si>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</si>
  <si>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</si>
  <si>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</si>
  <si>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</si>
  <si>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</si>
  <si>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</si>
  <si>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</si>
  <si>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</si>
  <si>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</si>
  <si>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</si>
  <si>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</si>
  <si>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</si>
  <si>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</si>
  <si>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</si>
  <si>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</si>
  <si>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</si>
  <si>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</si>
  <si>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</si>
  <si>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</si>
  <si>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</si>
  <si>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</si>
  <si>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</si>
  <si>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</si>
  <si>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</si>
  <si>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</si>
  <si>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</si>
  <si>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</si>
  <si>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</si>
  <si>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</si>
  <si>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</si>
  <si>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</si>
  <si>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</si>
  <si>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</si>
  <si>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</si>
  <si>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</si>
  <si>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</si>
  <si>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</si>
  <si>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</si>
  <si>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</si>
  <si>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</si>
  <si>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</si>
  <si>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</si>
  <si>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</si>
  <si>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</si>
  <si>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</si>
  <si>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</si>
  <si>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</si>
  <si>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</si>
  <si>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</si>
  <si>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</si>
  <si>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</si>
  <si>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</si>
  <si>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</si>
  <si>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</si>
  <si>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</si>
  <si>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</si>
  <si>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</si>
  <si>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</si>
  <si>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</si>
  <si>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</si>
  <si>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</si>
  <si>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</si>
  <si>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</si>
  <si>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</si>
  <si>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</si>
  <si>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</si>
  <si>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</si>
  <si>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</si>
  <si>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</si>
  <si>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</si>
  <si>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</si>
  <si>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</si>
  <si>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</si>
  <si>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</si>
  <si>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</si>
  <si>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</si>
  <si>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</si>
  <si>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</si>
  <si>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</si>
  <si>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</si>
  <si>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</si>
  <si>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</si>
  <si>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</si>
  <si>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</si>
  <si>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</si>
  <si>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</si>
  <si>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</si>
  <si>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</si>
  <si>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</si>
  <si>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</si>
  <si>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</si>
  <si>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</si>
  <si>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</si>
  <si>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</si>
  <si>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</si>
  <si>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</si>
  <si>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</si>
  <si>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</si>
  <si>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</si>
  <si>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</si>
  <si>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</si>
  <si>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</si>
  <si>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</si>
  <si>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</si>
  <si>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</si>
  <si>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</si>
  <si>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</si>
  <si>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</si>
  <si>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</si>
  <si>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</si>
  <si>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</si>
  <si>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</si>
  <si>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</si>
  <si>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</si>
  <si>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</si>
  <si>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</si>
  <si>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</si>
  <si>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</si>
  <si>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</si>
  <si>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</si>
  <si>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</si>
  <si>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</si>
  <si>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</si>
  <si>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</si>
  <si>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</si>
  <si>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</si>
  <si>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</si>
  <si>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</si>
  <si>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</si>
  <si>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</si>
  <si>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</si>
  <si>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</si>
  <si>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</si>
  <si>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</si>
  <si>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</si>
  <si>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</si>
  <si>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</si>
  <si>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</si>
  <si>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</si>
  <si>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</si>
  <si>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</si>
  <si>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</si>
  <si>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</si>
  <si>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</si>
  <si>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</si>
  <si>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</si>
  <si>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</si>
  <si>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</si>
  <si>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</si>
  <si>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</si>
  <si>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</si>
  <si>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</si>
  <si>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</si>
  <si>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</si>
  <si>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</si>
  <si>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</si>
  <si>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</si>
  <si>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</si>
  <si>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</si>
  <si>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</si>
  <si>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</si>
  <si>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</si>
  <si>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</si>
  <si>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</si>
  <si>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</si>
  <si>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</si>
  <si>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</si>
  <si>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</si>
  <si>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</si>
  <si>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</si>
  <si>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</si>
  <si>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</si>
  <si>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</si>
  <si>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</si>
  <si>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</si>
  <si>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</si>
  <si>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</si>
  <si>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</si>
  <si>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</si>
  <si>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</si>
  <si>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</si>
  <si>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</si>
  <si>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</si>
  <si>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</si>
  <si>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</si>
  <si>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</si>
  <si>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</si>
  <si>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</si>
  <si>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</si>
  <si>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</si>
  <si>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</si>
  <si>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</si>
  <si>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</si>
  <si>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</si>
  <si>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</si>
  <si>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</si>
  <si>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</si>
  <si>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</si>
  <si>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</si>
  <si>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</si>
  <si>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</si>
  <si>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</si>
  <si>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</si>
  <si>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</si>
  <si>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</si>
  <si>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</si>
  <si>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</si>
  <si>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</si>
  <si>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</si>
  <si>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</si>
  <si>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</si>
  <si>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</si>
  <si>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</si>
  <si>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</si>
  <si>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</si>
  <si>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</si>
  <si>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</si>
  <si>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</si>
  <si>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</si>
  <si>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</si>
  <si>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</si>
  <si>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</si>
  <si>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</si>
  <si>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</si>
  <si>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</si>
  <si>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</si>
  <si>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</si>
  <si>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</si>
  <si>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</si>
  <si>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</si>
  <si>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</si>
  <si>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</si>
  <si>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</si>
  <si>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</si>
  <si>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</si>
  <si>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</si>
  <si>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</si>
  <si>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</si>
  <si>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</si>
  <si>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</si>
  <si>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</si>
  <si>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</si>
  <si>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</si>
  <si>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</si>
  <si>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</si>
  <si>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</si>
  <si>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</si>
  <si>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</si>
  <si>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</si>
  <si>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</si>
  <si>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</si>
  <si>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</si>
  <si>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</si>
  <si>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</si>
  <si>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</si>
  <si>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</si>
  <si>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</si>
  <si>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</si>
  <si>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</si>
  <si>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</si>
  <si>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</si>
  <si>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</si>
  <si>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</si>
  <si>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</si>
  <si>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</si>
  <si>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</si>
  <si>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</si>
  <si>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</si>
  <si>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</si>
  <si>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</si>
  <si>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</si>
  <si>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</si>
  <si>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</si>
  <si>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</si>
  <si>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</si>
  <si>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</si>
  <si>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</si>
  <si>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</si>
  <si>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</si>
  <si>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</si>
  <si>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</si>
  <si>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</si>
  <si>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</si>
  <si>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</si>
  <si>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</si>
  <si>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</si>
  <si>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</si>
  <si>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</si>
  <si>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</si>
  <si>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</si>
  <si>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</si>
  <si>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</si>
  <si>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</si>
  <si>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</si>
  <si>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</si>
  <si>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</si>
  <si>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</si>
  <si>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</si>
  <si>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</si>
  <si>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</si>
  <si>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</si>
  <si>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</si>
  <si>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</si>
  <si>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</si>
  <si>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</si>
  <si>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</si>
  <si>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</si>
  <si>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</si>
  <si>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</si>
  <si>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</si>
  <si>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</si>
  <si>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</si>
  <si>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</si>
  <si>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</si>
  <si>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</si>
  <si>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</si>
  <si>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</si>
  <si>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</si>
  <si>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</si>
  <si>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</si>
  <si>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</si>
  <si>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</si>
  <si>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</si>
  <si>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</si>
  <si>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</si>
  <si>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</si>
  <si>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</si>
  <si>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</si>
  <si>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</si>
  <si>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</si>
  <si>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</si>
  <si>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</si>
  <si>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</si>
  <si>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</si>
  <si>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</si>
  <si>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</si>
  <si>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</si>
  <si>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</si>
  <si>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</si>
  <si>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</si>
  <si>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</si>
  <si>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</si>
  <si>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</si>
  <si>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</si>
  <si>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</si>
  <si>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</si>
  <si>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</si>
  <si>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</si>
  <si>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</si>
  <si>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</si>
  <si>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</si>
  <si>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</si>
  <si>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</si>
  <si>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</si>
  <si>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</si>
  <si>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</si>
  <si>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</si>
  <si>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</si>
  <si>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</si>
  <si>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</si>
  <si>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</si>
  <si>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</si>
  <si>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</si>
  <si>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</si>
  <si>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</si>
  <si>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</si>
  <si>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</si>
  <si>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</si>
  <si>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</si>
  <si>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</si>
  <si>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</si>
  <si>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</si>
  <si>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</si>
  <si>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</si>
  <si>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</si>
  <si>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</si>
  <si>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</si>
  <si>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</si>
  <si>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</si>
  <si>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</si>
  <si>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</si>
  <si>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</si>
  <si>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</si>
  <si>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</si>
  <si>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</si>
  <si>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</si>
  <si>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</si>
  <si>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</si>
  <si>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</si>
  <si>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</si>
  <si>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</si>
  <si>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</si>
  <si>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</si>
  <si>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</si>
  <si>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</si>
  <si>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</si>
  <si>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</si>
  <si>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</si>
  <si>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</si>
  <si>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</si>
  <si>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</si>
  <si>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</si>
  <si>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</si>
  <si>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</si>
  <si>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</si>
  <si>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</si>
  <si>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</si>
  <si>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</si>
  <si>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</si>
  <si>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</si>
  <si>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</si>
  <si>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</si>
  <si>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</si>
  <si>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</si>
  <si>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</si>
  <si>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</si>
  <si>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</si>
  <si>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</si>
  <si>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</si>
  <si>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</si>
  <si>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</si>
  <si>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</si>
  <si>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</si>
  <si>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</si>
  <si>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</si>
  <si>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</si>
  <si>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</si>
  <si>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</si>
  <si>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</si>
  <si>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</si>
  <si>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</si>
  <si>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</si>
  <si>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</si>
  <si>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</si>
  <si>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</si>
  <si>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</si>
  <si>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</si>
  <si>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</si>
  <si>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</si>
  <si>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</si>
  <si>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</si>
  <si>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</si>
  <si>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</si>
  <si>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</si>
  <si>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</si>
  <si>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</si>
  <si>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</si>
  <si>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</si>
  <si>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</si>
  <si>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</si>
  <si>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</si>
  <si>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</si>
  <si>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</si>
  <si>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</si>
  <si>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</si>
  <si>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</si>
  <si>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</si>
  <si>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</si>
  <si>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</si>
  <si>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</si>
  <si>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</si>
  <si>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</si>
  <si>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</si>
  <si>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</si>
  <si>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</si>
  <si>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</si>
  <si>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</si>
  <si>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</si>
  <si>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</si>
  <si>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</si>
  <si>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</si>
  <si>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</si>
  <si>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</si>
  <si>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</si>
  <si>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</si>
  <si>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</si>
  <si>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</si>
  <si>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</si>
  <si>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</si>
  <si>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</si>
  <si>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</si>
  <si>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</si>
  <si>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</si>
  <si>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</si>
  <si>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</si>
  <si>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</si>
  <si>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</si>
  <si>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</si>
  <si>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</si>
  <si>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</si>
  <si>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</si>
  <si>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</si>
  <si>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</si>
  <si>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</si>
  <si>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</si>
  <si>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</si>
  <si>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</si>
  <si>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</si>
  <si>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</si>
  <si>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</si>
  <si>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</si>
  <si>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</si>
  <si>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</si>
  <si>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</si>
  <si>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</si>
  <si>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</si>
  <si>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</si>
  <si>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</si>
  <si>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</si>
  <si>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</si>
  <si>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</si>
  <si>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</si>
  <si>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</si>
  <si>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</si>
  <si>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</si>
  <si>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</si>
  <si>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</si>
  <si>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</si>
  <si>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</si>
  <si>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</si>
  <si>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</si>
  <si>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</si>
  <si>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</si>
  <si>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</si>
  <si>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</si>
  <si>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</si>
  <si>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</si>
  <si>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</si>
  <si>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</si>
  <si>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</si>
  <si>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</si>
  <si>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</si>
  <si>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</si>
  <si>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</si>
  <si>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</si>
  <si>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</si>
  <si>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</si>
  <si>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</si>
  <si>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</si>
  <si>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</si>
  <si>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</si>
  <si>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</si>
  <si>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</si>
  <si>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</si>
  <si>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</si>
  <si>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</si>
  <si>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</si>
  <si>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</si>
  <si>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</si>
  <si>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</si>
  <si>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</si>
  <si>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</si>
  <si>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</si>
  <si>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</si>
  <si>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</si>
  <si>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</si>
  <si>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</si>
  <si>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</si>
  <si>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</si>
  <si>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</si>
  <si>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</si>
  <si>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</si>
  <si>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</si>
  <si>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</si>
  <si>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</si>
  <si>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</si>
  <si>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</si>
  <si>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</si>
  <si>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</si>
  <si>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</si>
  <si>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</si>
  <si>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</si>
  <si>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</si>
  <si>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</si>
  <si>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</si>
  <si>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</si>
  <si>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</si>
  <si>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</si>
  <si>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</si>
  <si>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</si>
  <si>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</si>
  <si>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</si>
  <si>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</si>
  <si>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</si>
  <si>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</si>
  <si>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</si>
  <si>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</si>
  <si>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</si>
  <si>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</si>
  <si>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</si>
  <si>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</si>
  <si>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</si>
  <si>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</si>
  <si>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</si>
  <si>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</si>
  <si>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</si>
  <si>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</si>
  <si>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</si>
  <si>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</si>
  <si>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</si>
  <si>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</si>
  <si>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</si>
  <si>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</si>
  <si>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</si>
  <si>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</si>
  <si>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</si>
  <si>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</si>
  <si>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</si>
  <si>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</si>
  <si>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</si>
  <si>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</si>
  <si>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</si>
  <si>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</si>
  <si>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</si>
  <si>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</si>
  <si>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</si>
  <si>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</si>
  <si>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</si>
  <si>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</si>
  <si>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</si>
  <si>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</si>
  <si>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</si>
  <si>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</si>
  <si>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</si>
  <si>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</si>
  <si>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</si>
  <si>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</si>
  <si>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</si>
  <si>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</si>
  <si>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</si>
  <si>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</si>
  <si>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</si>
  <si>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</si>
  <si>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</si>
  <si>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</si>
  <si>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</si>
  <si>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</si>
  <si>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</si>
  <si>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</si>
  <si>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</si>
  <si>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</si>
  <si>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</si>
  <si>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</si>
  <si>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</si>
  <si>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</si>
  <si>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</si>
  <si>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</si>
  <si>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</si>
  <si>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</si>
  <si>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</si>
  <si>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</si>
  <si>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</si>
  <si>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</si>
  <si>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</si>
  <si>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</si>
  <si>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</si>
  <si>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</si>
  <si>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</si>
  <si>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</si>
  <si>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</si>
  <si>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</si>
  <si>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</si>
  <si>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</si>
  <si>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</si>
  <si>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</si>
  <si>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</si>
  <si>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</si>
  <si>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</si>
  <si>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</si>
  <si>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</si>
  <si>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</si>
  <si>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</si>
  <si>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</si>
  <si>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</si>
  <si>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</si>
  <si>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</si>
  <si>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</si>
  <si>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</si>
  <si>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</si>
  <si>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</si>
  <si>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</si>
  <si>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</si>
  <si>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</si>
  <si>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</si>
  <si>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</si>
  <si>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</si>
  <si>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</si>
  <si>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</si>
  <si>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</si>
  <si>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</si>
  <si>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</si>
  <si>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</si>
  <si>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</si>
  <si>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</si>
  <si>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</si>
  <si>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</si>
  <si>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</si>
  <si>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</si>
  <si>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</si>
  <si>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</si>
  <si>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</si>
  <si>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</si>
  <si>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</si>
  <si>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</si>
  <si>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</si>
  <si>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</si>
  <si>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</si>
  <si>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</si>
  <si>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</si>
  <si>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</si>
  <si>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</si>
  <si>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</si>
  <si>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</si>
  <si>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</si>
  <si>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</si>
  <si>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</si>
  <si>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</si>
  <si>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</si>
  <si>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</si>
  <si>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</si>
  <si>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</si>
  <si>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</si>
  <si>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</si>
  <si>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</si>
  <si>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</si>
  <si>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</si>
  <si>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</si>
  <si>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</si>
  <si>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</si>
  <si>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</si>
  <si>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</si>
  <si>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</si>
  <si>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</si>
  <si>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</si>
  <si>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</si>
  <si>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</si>
  <si>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</si>
  <si>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</si>
  <si>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</si>
  <si>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</si>
  <si>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</si>
  <si>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</si>
  <si>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</si>
  <si>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</si>
  <si>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</si>
  <si>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</si>
  <si>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</si>
  <si>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</si>
  <si>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</si>
  <si>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</si>
  <si>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</si>
  <si>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</si>
  <si>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</si>
  <si>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</si>
  <si>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</si>
  <si>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</si>
  <si>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</si>
  <si>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</si>
  <si>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</si>
  <si>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</si>
  <si>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</si>
  <si>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</si>
  <si>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</si>
  <si>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</si>
  <si>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</si>
  <si>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</si>
  <si>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</si>
  <si>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</si>
  <si>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</si>
  <si>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</si>
  <si>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</si>
  <si>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</si>
  <si>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</si>
  <si>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</si>
  <si>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</si>
  <si>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</si>
  <si>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</si>
  <si>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</si>
  <si>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</si>
  <si>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</si>
  <si>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</si>
  <si>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</si>
  <si>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</si>
  <si>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</si>
  <si>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</si>
  <si>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</si>
  <si>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</si>
  <si>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</si>
  <si>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</si>
  <si>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</si>
  <si>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</si>
  <si>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</si>
  <si>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</si>
  <si>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</si>
  <si>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</si>
  <si>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</si>
  <si>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</si>
  <si>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</si>
  <si>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</si>
  <si>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</si>
  <si>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</si>
  <si>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</si>
  <si>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</si>
  <si>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</si>
  <si>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</si>
  <si>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</si>
  <si>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</si>
  <si>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</si>
  <si>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</si>
  <si>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</si>
  <si>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</si>
  <si>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</si>
  <si>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</si>
  <si>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</si>
  <si>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</si>
  <si>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</si>
  <si>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</si>
  <si>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</si>
  <si>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</si>
  <si>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</si>
  <si>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</si>
  <si>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</si>
  <si>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</si>
  <si>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</si>
  <si>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</si>
  <si>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</si>
  <si>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</si>
  <si>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</si>
  <si>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</si>
  <si>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</si>
  <si>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</si>
  <si>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</si>
  <si>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</si>
  <si>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</si>
  <si>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</si>
  <si>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</si>
  <si>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</si>
  <si>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</si>
  <si>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</si>
  <si>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</si>
  <si>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</si>
  <si>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</si>
  <si>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</si>
  <si>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</si>
  <si>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</si>
  <si>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</si>
  <si>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</si>
  <si>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</si>
  <si>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</si>
  <si>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</si>
  <si>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</si>
  <si>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</si>
  <si>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</si>
  <si>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</si>
  <si>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</si>
  <si>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</si>
  <si>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</si>
  <si>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</si>
  <si>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</si>
  <si>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</si>
  <si>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</si>
  <si>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</si>
  <si>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</si>
  <si>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</si>
  <si>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</si>
  <si>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</si>
  <si>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</si>
  <si>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</si>
  <si>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</si>
  <si>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</si>
  <si>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</si>
  <si>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</si>
  <si>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</si>
  <si>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</si>
  <si>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</si>
  <si>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</si>
  <si>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</si>
  <si>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</si>
  <si>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</si>
  <si>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</si>
  <si>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</si>
  <si>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</si>
  <si>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</si>
  <si>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</si>
  <si>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</si>
  <si>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</si>
  <si>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</si>
  <si>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</si>
  <si>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</si>
  <si>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</si>
  <si>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</si>
  <si>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</si>
  <si>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</si>
  <si>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</si>
  <si>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</si>
  <si>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</si>
  <si>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</si>
  <si>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</si>
  <si>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</si>
  <si>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</si>
  <si>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</si>
  <si>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</si>
  <si>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</si>
  <si>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</si>
  <si>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</si>
  <si>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</si>
  <si>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</si>
  <si>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</si>
  <si>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</si>
  <si>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</si>
  <si>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</si>
  <si>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</si>
  <si>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</si>
  <si>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</si>
  <si>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</si>
  <si>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</si>
  <si>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</si>
  <si>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</si>
  <si>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</si>
  <si>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</si>
  <si>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</si>
  <si>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</si>
  <si>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</si>
  <si>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</si>
  <si>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</si>
  <si>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</si>
  <si>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</si>
  <si>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</si>
  <si>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</si>
  <si>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</si>
  <si>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</si>
  <si>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</si>
  <si>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</si>
  <si>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</si>
  <si>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</si>
  <si>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</si>
  <si>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</si>
  <si>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</si>
  <si>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</si>
  <si>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</si>
  <si>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</si>
  <si>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</si>
  <si>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</si>
  <si>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</si>
  <si>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</si>
  <si>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</si>
  <si>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</si>
  <si>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</si>
  <si>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</si>
  <si>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</si>
  <si>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</si>
  <si>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</si>
  <si>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</si>
  <si>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</si>
  <si>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</si>
  <si>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</si>
  <si>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</si>
  <si>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</si>
  <si>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</si>
  <si>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</si>
  <si>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</si>
  <si>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</si>
  <si>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</si>
  <si>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</si>
  <si>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</si>
  <si>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</si>
  <si>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</si>
  <si>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</si>
  <si>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</si>
  <si>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</si>
  <si>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</si>
  <si>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</si>
  <si>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</si>
  <si>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</si>
  <si>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</si>
  <si>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</si>
  <si>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</si>
  <si>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</si>
  <si>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</si>
  <si>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</si>
  <si>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</si>
  <si>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</si>
  <si>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</si>
  <si>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</si>
  <si>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</si>
  <si>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</si>
  <si>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</si>
  <si>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</si>
  <si>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</si>
  <si>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</si>
  <si>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</si>
  <si>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</si>
  <si>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</si>
  <si>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</si>
  <si>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</si>
  <si>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</si>
  <si>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</si>
  <si>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</si>
  <si>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</si>
  <si>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</si>
  <si>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</si>
  <si>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</si>
  <si>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</si>
  <si>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</si>
  <si>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</si>
  <si>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</si>
  <si>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</si>
  <si>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</si>
  <si>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</si>
  <si>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</si>
  <si>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</si>
  <si>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</si>
  <si>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</si>
  <si>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</si>
  <si>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</si>
  <si>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</si>
  <si>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</si>
  <si>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</si>
  <si>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</si>
  <si>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</si>
  <si>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</si>
  <si>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</si>
  <si>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</si>
  <si>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</si>
  <si>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</si>
  <si>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</si>
  <si>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</si>
  <si>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</si>
  <si>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</si>
  <si>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</si>
  <si>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</si>
  <si>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</si>
  <si>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</si>
  <si>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</si>
  <si>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</si>
  <si>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</si>
  <si>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</si>
  <si>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</si>
  <si>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</si>
  <si>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</si>
  <si>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</si>
  <si>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</si>
  <si>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</si>
  <si>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</si>
  <si>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</si>
  <si>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</si>
  <si>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</si>
  <si>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</si>
  <si>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</si>
  <si>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</si>
  <si>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</si>
  <si>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</si>
  <si>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</si>
  <si>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</si>
  <si>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</si>
  <si>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</si>
  <si>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</si>
  <si>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</si>
  <si>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</si>
  <si>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</si>
  <si>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</si>
  <si>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</si>
  <si>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</si>
  <si>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</si>
  <si>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</si>
  <si>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</si>
  <si>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</si>
  <si>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</si>
  <si>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</si>
  <si>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</si>
  <si>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</si>
  <si>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</si>
  <si>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</si>
  <si>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</si>
  <si>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</si>
  <si>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</si>
  <si>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</si>
  <si>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</si>
  <si>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</si>
  <si>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</si>
  <si>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</si>
  <si>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</si>
  <si>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</si>
  <si>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</si>
  <si>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</si>
  <si>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</si>
  <si>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</si>
  <si>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</si>
  <si>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</si>
  <si>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</si>
  <si>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</si>
  <si>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</si>
  <si>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</si>
  <si>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</si>
  <si>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</si>
  <si>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</si>
  <si>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</si>
  <si>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</si>
  <si>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</si>
  <si>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</si>
  <si>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</si>
  <si>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</si>
  <si>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</si>
  <si>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</si>
  <si>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</si>
  <si>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</si>
  <si>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</si>
  <si>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</si>
  <si>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</si>
  <si>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</si>
  <si>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</si>
  <si>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</si>
  <si>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</si>
  <si>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</si>
  <si>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</si>
  <si>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</si>
  <si>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</si>
  <si>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</si>
  <si>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</si>
  <si>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</si>
  <si>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</si>
  <si>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</si>
  <si>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</si>
  <si>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</si>
  <si>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</si>
  <si>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</si>
  <si>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</si>
  <si>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</si>
  <si>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</si>
  <si>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</si>
  <si>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</si>
  <si>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</si>
  <si>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</si>
  <si>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</si>
  <si>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</si>
  <si>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</si>
  <si>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</si>
  <si>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</si>
  <si>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</si>
  <si>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</si>
  <si>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</si>
  <si>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</si>
  <si>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</si>
  <si>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</si>
  <si>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</si>
  <si>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</si>
  <si>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</si>
  <si>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</si>
  <si>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</si>
  <si>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</si>
  <si>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</si>
  <si>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</si>
  <si>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</si>
  <si>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</si>
  <si>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</si>
  <si>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</si>
  <si>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</si>
  <si>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</si>
  <si>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</si>
  <si>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</si>
  <si>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</si>
  <si>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</si>
  <si>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</si>
  <si>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</si>
  <si>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</si>
  <si>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</si>
  <si>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</si>
  <si>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</si>
  <si>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</si>
  <si>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</si>
  <si>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</si>
  <si>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</si>
  <si>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</si>
  <si>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</si>
  <si>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</si>
  <si>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</si>
  <si>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</si>
  <si>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</si>
  <si>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</si>
  <si>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</si>
  <si>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</si>
  <si>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</si>
  <si>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</si>
  <si>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</si>
  <si>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</si>
  <si>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</si>
  <si>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</si>
  <si>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</si>
  <si>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</si>
  <si>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</si>
  <si>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</si>
  <si>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</si>
  <si>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</si>
  <si>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</si>
  <si>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</si>
  <si>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</si>
  <si>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</si>
  <si>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</si>
  <si>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</si>
  <si>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</si>
  <si>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</si>
  <si>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</si>
  <si>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</si>
  <si>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</si>
  <si>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</si>
  <si>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</si>
  <si>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</si>
  <si>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</si>
  <si>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</si>
  <si>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</si>
  <si>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</si>
  <si>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</si>
  <si>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</si>
  <si>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</si>
  <si>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</si>
  <si>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</si>
  <si>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</si>
  <si>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</si>
  <si>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</si>
  <si>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</si>
  <si>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</si>
  <si>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</si>
  <si>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</si>
  <si>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</si>
  <si>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</si>
  <si>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</si>
  <si>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</si>
  <si>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</si>
  <si>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</si>
  <si>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</si>
  <si>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</si>
  <si>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</si>
  <si>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</si>
  <si>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</si>
  <si>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</si>
  <si>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</si>
  <si>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</si>
  <si>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</si>
  <si>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</si>
  <si>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</si>
  <si>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</si>
  <si>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</si>
  <si>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</si>
  <si>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</si>
  <si>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</si>
  <si>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</si>
  <si>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</si>
  <si>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</si>
  <si>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</si>
  <si>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</si>
  <si>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</si>
  <si>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</si>
  <si>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</si>
  <si>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</si>
  <si>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</si>
  <si>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</si>
  <si>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</si>
  <si>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</si>
  <si>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</si>
  <si>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</si>
  <si>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</si>
  <si>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</si>
  <si>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</si>
  <si>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</si>
  <si>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</si>
  <si>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</si>
  <si>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</si>
  <si>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</si>
  <si>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</si>
  <si>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</si>
  <si>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</si>
  <si>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</si>
  <si>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</si>
  <si>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</si>
  <si>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</si>
  <si>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</si>
  <si>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</si>
  <si>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</si>
  <si>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</si>
  <si>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</si>
  <si>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</si>
  <si>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</si>
  <si>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</si>
  <si>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</si>
  <si>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</si>
  <si>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</si>
  <si>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</si>
  <si>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</si>
  <si>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</si>
  <si>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</si>
  <si>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</si>
  <si>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</si>
  <si>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</si>
  <si>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</si>
  <si>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</si>
  <si>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</si>
  <si>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</si>
  <si>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</si>
  <si>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</si>
  <si>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</si>
  <si>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</si>
  <si>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</si>
  <si>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</si>
  <si>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</si>
  <si>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</si>
  <si>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</si>
  <si>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</si>
  <si>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</si>
  <si>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</si>
  <si>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</si>
  <si>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</si>
  <si>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</si>
  <si>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</si>
  <si>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</si>
  <si>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</si>
  <si>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</si>
  <si>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</si>
  <si>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</si>
  <si>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</si>
  <si>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</si>
  <si>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</si>
  <si>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</si>
  <si>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</si>
  <si>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</si>
  <si>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</si>
  <si>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</si>
  <si>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</si>
  <si>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</si>
  <si>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</si>
  <si>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</si>
  <si>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</si>
  <si>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</si>
  <si>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</si>
  <si>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</si>
  <si>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</si>
  <si>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</si>
  <si>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</si>
  <si>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</si>
  <si>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</si>
  <si>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</si>
  <si>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</si>
  <si>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</si>
  <si>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</si>
  <si>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</si>
  <si>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</si>
  <si>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</si>
  <si>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</si>
  <si>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</si>
  <si>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</si>
  <si>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</si>
  <si>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</si>
  <si>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</si>
  <si>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</si>
  <si>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</si>
  <si>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</si>
  <si>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</si>
  <si>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</si>
  <si>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</si>
  <si>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</si>
  <si>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</si>
  <si>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</si>
  <si>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</si>
  <si>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</si>
  <si>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</si>
  <si>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</si>
  <si>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</si>
  <si>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</si>
  <si>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</si>
  <si>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</si>
  <si>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</si>
  <si>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</si>
  <si>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</si>
  <si>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</si>
  <si>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</si>
  <si>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</si>
  <si>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</si>
  <si>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</si>
  <si>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</si>
  <si>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</si>
  <si>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</si>
  <si>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</si>
  <si>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</si>
  <si>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</si>
  <si>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</si>
  <si>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</si>
  <si>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</si>
  <si>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</si>
  <si>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</si>
  <si>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</si>
  <si>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</si>
  <si>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</si>
  <si>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</si>
  <si>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</si>
  <si>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</si>
  <si>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</si>
  <si>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</si>
  <si>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</si>
  <si>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</si>
  <si>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</si>
  <si>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</si>
  <si>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</si>
  <si>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</si>
  <si>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</si>
  <si>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</si>
  <si>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</si>
  <si>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</si>
  <si>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</si>
  <si>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</si>
  <si>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</si>
  <si>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</si>
  <si>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</si>
  <si>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</si>
  <si>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</si>
  <si>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</si>
  <si>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</si>
  <si>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</si>
  <si>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</si>
  <si>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</si>
  <si>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</si>
  <si>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</si>
  <si>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</si>
  <si>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</si>
  <si>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</si>
  <si>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</si>
  <si>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</si>
  <si>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</si>
  <si>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</si>
  <si>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</si>
  <si>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</si>
  <si>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</si>
  <si>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</si>
  <si>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</si>
  <si>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</si>
  <si>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</si>
  <si>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</si>
  <si>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</si>
  <si>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</si>
  <si>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</si>
  <si>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</si>
  <si>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</si>
  <si>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</si>
  <si>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</si>
  <si>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</si>
  <si>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</si>
  <si>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</si>
  <si>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</si>
  <si>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</si>
  <si>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</si>
  <si>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</si>
  <si>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</si>
  <si>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</si>
  <si>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</si>
  <si>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</si>
  <si>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</si>
  <si>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</si>
  <si>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</si>
  <si>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</si>
  <si>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</si>
  <si>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</si>
  <si>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</si>
  <si>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</si>
  <si>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</si>
  <si>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</si>
  <si>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</si>
  <si>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</si>
  <si>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</si>
  <si>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</si>
  <si>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</si>
  <si>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</si>
  <si>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</si>
  <si>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</si>
  <si>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</si>
  <si>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</si>
  <si>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</si>
  <si>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</si>
  <si>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</si>
  <si>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</si>
  <si>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</si>
  <si>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</si>
  <si>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</si>
  <si>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</si>
  <si>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</si>
  <si>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</si>
  <si>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</si>
  <si>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</si>
  <si>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</si>
  <si>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</si>
  <si>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</si>
  <si>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</si>
  <si>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</si>
  <si>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</si>
  <si>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</si>
  <si>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</si>
  <si>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</si>
  <si>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</si>
  <si>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</si>
  <si>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</si>
  <si>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</si>
  <si>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</si>
  <si>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</si>
  <si>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</si>
  <si>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</si>
  <si>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</si>
  <si>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</si>
  <si>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</si>
  <si>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</si>
  <si>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</si>
  <si>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</si>
  <si>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</si>
  <si>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</si>
  <si>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</si>
  <si>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</si>
  <si>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</si>
  <si>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</si>
  <si>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</si>
  <si>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</si>
  <si>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</si>
  <si>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</si>
  <si>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</si>
  <si>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</si>
  <si>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</si>
  <si>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</si>
  <si>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</si>
  <si>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</si>
  <si>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</si>
  <si>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</si>
  <si>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</si>
  <si>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</si>
  <si>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</si>
  <si>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</si>
  <si>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</si>
  <si>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</si>
  <si>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</si>
  <si>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</si>
  <si>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</si>
  <si>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</si>
  <si>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</si>
  <si>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</si>
  <si>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</si>
  <si>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</si>
  <si>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</si>
  <si>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</si>
  <si>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</si>
  <si>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</si>
  <si>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</si>
  <si>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</si>
  <si>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</si>
  <si>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</si>
  <si>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</si>
  <si>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</si>
  <si>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</si>
  <si>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</si>
  <si>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</si>
  <si>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</si>
  <si>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</si>
  <si>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</si>
  <si>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</si>
  <si>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</si>
  <si>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</si>
  <si>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</si>
  <si>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</si>
  <si>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</si>
  <si>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</si>
  <si>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</si>
  <si>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</si>
  <si>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</si>
  <si>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</si>
  <si>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</si>
  <si>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</si>
  <si>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</si>
  <si>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</si>
  <si>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</si>
  <si>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</si>
  <si>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</si>
  <si>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</si>
  <si>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</si>
  <si>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</si>
  <si>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</si>
  <si>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</si>
  <si>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</si>
  <si>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</si>
  <si>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</si>
  <si>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</si>
  <si>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</si>
  <si>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</si>
  <si>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</si>
  <si>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</si>
  <si>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</si>
  <si>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</si>
  <si>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</si>
  <si>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</si>
  <si>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</si>
  <si>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</si>
  <si>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</si>
  <si>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</si>
  <si>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</si>
  <si>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</si>
  <si>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</si>
  <si>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</si>
  <si>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</si>
  <si>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</si>
  <si>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</si>
  <si>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</si>
  <si>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</si>
  <si>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</si>
  <si>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</si>
  <si>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</si>
  <si>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</si>
  <si>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</si>
  <si>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</si>
  <si>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</si>
  <si>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</si>
  <si>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</si>
  <si>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</si>
  <si>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</si>
  <si>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</si>
  <si>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</si>
  <si>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</si>
  <si>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</si>
  <si>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</si>
  <si>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</si>
  <si>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</si>
  <si>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</si>
  <si>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</si>
  <si>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</si>
  <si>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</si>
  <si>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</si>
  <si>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</si>
  <si>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</si>
  <si>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</si>
  <si>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</si>
  <si>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</si>
  <si>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</si>
  <si>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</si>
  <si>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</si>
  <si>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</si>
  <si>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</si>
  <si>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</si>
  <si>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</si>
  <si>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</si>
  <si>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</si>
  <si>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</si>
  <si>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</si>
  <si>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</si>
  <si>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</si>
  <si>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</si>
  <si>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</si>
  <si>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</si>
  <si>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</si>
  <si>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</si>
  <si>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</si>
  <si>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</si>
  <si>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</si>
  <si>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</si>
  <si>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</si>
  <si>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</si>
  <si>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</si>
  <si>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</si>
  <si>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</si>
  <si>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</si>
  <si>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</si>
  <si>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</si>
  <si>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</si>
  <si>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</si>
  <si>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</si>
  <si>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</si>
  <si>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</si>
  <si>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</si>
  <si>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</si>
  <si>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</si>
  <si>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</si>
  <si>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</si>
  <si>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</si>
  <si>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</si>
  <si>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</si>
  <si>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</si>
  <si>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</si>
  <si>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</si>
  <si>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</si>
  <si>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</si>
  <si>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</si>
  <si>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</si>
  <si>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</si>
  <si>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</si>
  <si>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</si>
  <si>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</si>
  <si>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</si>
  <si>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</si>
  <si>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</si>
  <si>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</si>
  <si>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</si>
  <si>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</si>
  <si>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</si>
  <si>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</si>
  <si>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</si>
  <si>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</si>
  <si>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</si>
  <si>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</si>
  <si>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</si>
  <si>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</si>
  <si>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</si>
  <si>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</si>
  <si>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</si>
  <si>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</si>
  <si>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</si>
  <si>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</si>
  <si>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</si>
  <si>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</si>
  <si>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</si>
  <si>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</si>
  <si>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</si>
  <si>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</si>
  <si>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</si>
  <si>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</si>
  <si>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</si>
  <si>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</si>
  <si>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</si>
  <si>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</si>
  <si>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</si>
  <si>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</si>
  <si>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</si>
  <si>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</si>
  <si>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</si>
  <si>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</si>
  <si>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</si>
  <si>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</si>
  <si>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</si>
  <si>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</si>
  <si>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</si>
  <si>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</si>
  <si>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</si>
  <si>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</si>
  <si>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</si>
  <si>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</si>
  <si>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</si>
  <si>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</si>
  <si>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</si>
  <si>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</si>
  <si>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</si>
  <si>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</si>
  <si>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</si>
  <si>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</si>
  <si>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</si>
  <si>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</si>
  <si>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</si>
  <si>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</si>
  <si>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</si>
  <si>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</si>
  <si>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</si>
  <si>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</si>
  <si>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</si>
  <si>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</si>
  <si>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</si>
  <si>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</si>
  <si>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</si>
  <si>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</si>
  <si>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</si>
  <si>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</si>
  <si>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</si>
  <si>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</si>
  <si>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</si>
  <si>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</si>
  <si>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</si>
  <si>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</si>
  <si>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</si>
  <si>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</si>
  <si>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</si>
  <si>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</si>
  <si>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</si>
  <si>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</si>
  <si>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</si>
  <si>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</si>
  <si>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</si>
  <si>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</si>
  <si>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</si>
  <si>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</si>
  <si>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</si>
  <si>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</si>
  <si>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</si>
  <si>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</si>
  <si>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</si>
  <si>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</si>
  <si>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</si>
  <si>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</si>
  <si>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</si>
  <si>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</si>
  <si>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</si>
  <si>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</si>
  <si>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</si>
  <si>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</si>
  <si>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</si>
  <si>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</si>
  <si>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</si>
  <si>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</si>
  <si>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</si>
  <si>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</si>
  <si>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</si>
  <si>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</si>
  <si>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</si>
  <si>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</si>
  <si>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</si>
  <si>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</si>
  <si>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</si>
  <si>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</si>
  <si>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</si>
  <si>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</si>
  <si>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</si>
  <si>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</si>
  <si>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</si>
  <si>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</si>
  <si>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</si>
  <si>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</si>
  <si>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</si>
  <si>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</si>
  <si>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</si>
  <si>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</si>
  <si>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</si>
  <si>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</si>
  <si>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</si>
  <si>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</si>
  <si>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</si>
  <si>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</si>
  <si>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</si>
  <si>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</si>
  <si>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</si>
  <si>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</si>
  <si>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</si>
  <si>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</si>
  <si>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</si>
  <si>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</si>
  <si>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</si>
  <si>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</si>
  <si>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</si>
  <si>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</si>
  <si>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</si>
  <si>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</si>
  <si>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</si>
  <si>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</si>
  <si>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</si>
  <si>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</si>
  <si>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</si>
  <si>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</si>
  <si>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</si>
  <si>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</si>
  <si>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</si>
  <si>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</si>
  <si>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</si>
  <si>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</si>
  <si>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</si>
  <si>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</si>
  <si>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</si>
  <si>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</si>
  <si>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</si>
  <si>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</si>
  <si>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</si>
  <si>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</si>
  <si>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</si>
  <si>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</si>
  <si>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</si>
  <si>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</si>
  <si>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</si>
  <si>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</si>
  <si>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</si>
  <si>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</si>
  <si>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</si>
  <si>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</si>
  <si>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</si>
  <si>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</si>
  <si>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</si>
  <si>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</si>
  <si>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</si>
  <si>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</si>
  <si>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</si>
  <si>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</si>
  <si>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</si>
  <si>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</si>
  <si>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</si>
  <si>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</si>
  <si>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</si>
  <si>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</si>
  <si>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</si>
  <si>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</si>
  <si>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</si>
  <si>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</si>
  <si>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</si>
  <si>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</si>
  <si>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</si>
  <si>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</si>
  <si>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</si>
  <si>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</si>
  <si>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</si>
  <si>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</si>
  <si>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</si>
  <si>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</si>
  <si>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</si>
  <si>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</si>
  <si>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</si>
  <si>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</si>
  <si>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</si>
  <si>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</si>
  <si>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</si>
  <si>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</si>
  <si>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</si>
  <si>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</si>
  <si>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</si>
  <si>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</si>
  <si>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</si>
  <si>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</si>
  <si>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</si>
  <si>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</si>
  <si>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</si>
  <si>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</si>
  <si>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</si>
  <si>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</si>
  <si>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</si>
  <si>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</si>
  <si>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</si>
  <si>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</si>
  <si>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</si>
  <si>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</si>
  <si>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</si>
  <si>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</si>
  <si>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</si>
  <si>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</si>
  <si>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</si>
  <si>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</si>
  <si>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</si>
  <si>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</si>
  <si>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</si>
  <si>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</si>
  <si>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</si>
  <si>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</si>
  <si>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</si>
  <si>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</si>
  <si>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</si>
  <si>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</si>
  <si>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</si>
  <si>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</si>
  <si>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</si>
  <si>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</si>
  <si>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</si>
  <si>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</si>
  <si>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</si>
  <si>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</si>
  <si>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</si>
  <si>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</si>
  <si>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</si>
  <si>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</si>
  <si>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</si>
  <si>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</si>
  <si>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</si>
  <si>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</si>
  <si>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</si>
  <si>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</si>
  <si>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</si>
  <si>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</si>
  <si>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</si>
  <si>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</si>
  <si>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</si>
  <si>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</si>
  <si>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</si>
  <si>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</si>
  <si>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</si>
  <si>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</si>
  <si>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</si>
  <si>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</si>
  <si>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</si>
  <si>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</si>
  <si>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</si>
  <si>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</si>
  <si>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</si>
  <si>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</si>
  <si>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</si>
  <si>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</si>
  <si>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</si>
  <si>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</si>
  <si>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</si>
  <si>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</si>
  <si>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</si>
  <si>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</si>
  <si>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</si>
  <si>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</si>
  <si>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</si>
  <si>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</si>
  <si>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</si>
  <si>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</si>
  <si>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</si>
  <si>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</si>
  <si>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</si>
  <si>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</si>
  <si>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</si>
  <si>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</si>
  <si>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</si>
  <si>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</si>
  <si>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</si>
  <si>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</si>
  <si>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</si>
  <si>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</si>
  <si>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</si>
  <si>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</si>
  <si>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</si>
  <si>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</si>
  <si>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</si>
  <si>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</si>
  <si>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</si>
  <si>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</si>
  <si>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</si>
  <si>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</si>
  <si>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</si>
  <si>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</si>
  <si>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</si>
  <si>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</si>
  <si>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</si>
  <si>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</si>
  <si>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</si>
  <si>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</si>
  <si>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</si>
  <si>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</si>
  <si>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</si>
  <si>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</si>
  <si>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</si>
  <si>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</si>
  <si>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</si>
  <si>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</si>
  <si>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</si>
  <si>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</si>
  <si>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</si>
  <si>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</si>
  <si>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</si>
  <si>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</si>
  <si>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</si>
  <si>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</si>
  <si>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</si>
  <si>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</si>
  <si>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</si>
  <si>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</si>
  <si>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</si>
  <si>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</si>
  <si>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</si>
  <si>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</si>
  <si>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</si>
  <si>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</si>
  <si>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</si>
  <si>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</si>
  <si>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</si>
  <si>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</si>
  <si>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</si>
  <si>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</si>
  <si>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</si>
  <si>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</si>
  <si>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</si>
  <si>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</si>
  <si>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</si>
  <si>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</si>
  <si>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</si>
  <si>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</si>
  <si>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</si>
  <si>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</si>
  <si>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</si>
  <si>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</si>
  <si>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</si>
  <si>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</si>
  <si>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</si>
  <si>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</si>
  <si>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</si>
  <si>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</si>
  <si>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</si>
  <si>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</si>
  <si>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</si>
  <si>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</si>
  <si>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</si>
  <si>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</si>
  <si>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</si>
  <si>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</si>
  <si>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</si>
  <si>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</si>
  <si>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</si>
  <si>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</si>
  <si>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</si>
  <si>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</si>
  <si>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</si>
  <si>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</si>
  <si>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</si>
  <si>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</si>
  <si>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</si>
  <si>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</si>
  <si>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</si>
  <si>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</si>
  <si>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</si>
  <si>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</si>
  <si>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</si>
  <si>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</si>
  <si>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</si>
  <si>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</si>
  <si>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</si>
  <si>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</si>
  <si>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</si>
  <si>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</si>
  <si>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</si>
  <si>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</si>
  <si>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</si>
  <si>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</si>
  <si>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</si>
  <si>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</si>
  <si>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</si>
  <si>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</si>
  <si>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</si>
  <si>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</si>
  <si>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</si>
  <si>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</si>
  <si>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</si>
  <si>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</si>
  <si>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</si>
  <si>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</si>
  <si>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</si>
  <si>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</si>
  <si>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</si>
  <si>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</si>
  <si>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</si>
  <si>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</si>
  <si>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</si>
  <si>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</si>
  <si>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</si>
  <si>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</si>
  <si>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</si>
  <si>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</si>
  <si>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</si>
  <si>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</si>
  <si>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</si>
  <si>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</si>
  <si>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</si>
  <si>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</si>
  <si>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</si>
  <si>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</si>
  <si>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</si>
  <si>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</si>
  <si>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</si>
  <si>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</si>
  <si>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</si>
  <si>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</si>
  <si>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</si>
  <si>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</si>
  <si>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</si>
  <si>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</si>
  <si>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</si>
  <si>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</si>
  <si>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</si>
  <si>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</si>
  <si>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</si>
  <si>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</si>
  <si>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</si>
  <si>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</si>
  <si>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</si>
  <si>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</si>
  <si>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</si>
  <si>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</si>
  <si>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</si>
  <si>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</si>
  <si>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</si>
  <si>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</si>
  <si>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</si>
  <si>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</si>
  <si>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</si>
  <si>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</si>
  <si>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</si>
  <si>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</si>
  <si>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</si>
  <si>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</si>
  <si>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</si>
  <si>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</si>
  <si>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</si>
  <si>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</si>
  <si>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</si>
  <si>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</si>
  <si>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</si>
  <si>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</si>
  <si>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</si>
  <si>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</si>
  <si>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</si>
  <si>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</si>
  <si>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</si>
  <si>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</si>
  <si>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</si>
  <si>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</si>
  <si>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</si>
  <si>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</si>
  <si>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</si>
  <si>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</si>
  <si>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</si>
  <si>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</si>
  <si>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</si>
  <si>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</si>
  <si>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</si>
  <si>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</si>
  <si>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</si>
  <si>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</si>
  <si>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</si>
  <si>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</si>
  <si>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</si>
  <si>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</si>
  <si>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</si>
  <si>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</si>
  <si>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</si>
  <si>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</si>
  <si>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</si>
  <si>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</si>
  <si>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</si>
  <si>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</si>
  <si>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</si>
  <si>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</si>
  <si>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</si>
  <si>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</si>
  <si>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</si>
  <si>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</si>
  <si>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</si>
  <si>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</si>
  <si>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</si>
  <si>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</si>
  <si>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</si>
  <si>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</si>
  <si>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</si>
  <si>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</si>
  <si>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</si>
  <si>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</si>
  <si>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</si>
  <si>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</si>
  <si>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</si>
  <si>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</si>
  <si>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</si>
  <si>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</si>
  <si>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</si>
  <si>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</si>
  <si>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</si>
  <si>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</si>
  <si>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</si>
  <si>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</si>
  <si>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</si>
  <si>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</si>
  <si>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</si>
  <si>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</si>
  <si>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</si>
  <si>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</si>
  <si>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</si>
  <si>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</si>
  <si>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</si>
  <si>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</si>
  <si>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</si>
  <si>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</si>
  <si>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</si>
  <si>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</si>
  <si>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</si>
  <si>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</si>
  <si>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</si>
  <si>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</si>
  <si>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</si>
  <si>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</si>
  <si>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</si>
  <si>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</si>
  <si>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</si>
  <si>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</si>
  <si>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</si>
  <si>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</si>
  <si>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</si>
  <si>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</si>
  <si>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</si>
  <si>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</si>
  <si>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</si>
  <si>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</si>
  <si>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</si>
  <si>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</si>
  <si>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</si>
  <si>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</si>
  <si>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</si>
  <si>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</si>
  <si>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</si>
  <si>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</si>
  <si>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</si>
  <si>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</si>
  <si>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</si>
  <si>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</si>
  <si>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</si>
  <si>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</si>
  <si>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</si>
  <si>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</si>
  <si>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</si>
  <si>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</si>
  <si>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</si>
  <si>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</si>
  <si>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</si>
  <si>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</si>
  <si>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</si>
  <si>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</si>
  <si>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</si>
  <si>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</si>
  <si>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</si>
  <si>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</si>
  <si>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</si>
  <si>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</si>
  <si>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</si>
  <si>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</si>
  <si>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</si>
  <si>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</si>
  <si>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</si>
  <si>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</si>
  <si>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</si>
  <si>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</si>
  <si>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</si>
  <si>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</si>
  <si>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</si>
  <si>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</si>
  <si>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</si>
  <si>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</si>
  <si>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</si>
  <si>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</si>
  <si>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</si>
  <si>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</si>
  <si>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</si>
  <si>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</si>
  <si>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</si>
  <si>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</si>
  <si>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</si>
  <si>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</si>
  <si>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</si>
  <si>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</si>
  <si>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</si>
  <si>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</si>
  <si>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</si>
  <si>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</si>
  <si>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</si>
  <si>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</si>
  <si>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</si>
  <si>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</si>
  <si>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</si>
  <si>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</si>
  <si>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</si>
  <si>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</si>
  <si>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</si>
  <si>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</si>
  <si>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</si>
  <si>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</si>
  <si>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</si>
  <si>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</si>
  <si>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</si>
  <si>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</si>
  <si>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</si>
  <si>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</si>
  <si>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</si>
  <si>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</si>
  <si>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</si>
  <si>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</si>
  <si>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</si>
  <si>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</si>
  <si>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</si>
  <si>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</si>
  <si>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</si>
  <si>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</si>
  <si>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</si>
  <si>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</si>
  <si>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</si>
  <si>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</si>
  <si>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</si>
  <si>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</si>
  <si>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</si>
  <si>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</si>
  <si>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</si>
  <si>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</si>
  <si>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</si>
  <si>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</si>
  <si>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</si>
  <si>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</si>
  <si>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</si>
  <si>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</si>
  <si>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</si>
  <si>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</si>
  <si>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</si>
  <si>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</si>
  <si>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</si>
  <si>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</si>
  <si>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</si>
  <si>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</si>
  <si>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</si>
  <si>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</si>
  <si>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</si>
  <si>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</si>
  <si>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</si>
  <si>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</si>
  <si>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</si>
  <si>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</si>
  <si>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</si>
  <si>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</si>
  <si>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</si>
  <si>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</si>
  <si>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</si>
  <si>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</si>
  <si>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</si>
  <si>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</si>
  <si>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</si>
  <si>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</si>
  <si>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</si>
  <si>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</si>
  <si>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</si>
  <si>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</si>
  <si>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</si>
  <si>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</si>
  <si>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</si>
  <si>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</si>
  <si>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</si>
  <si>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</si>
  <si>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</si>
  <si>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</si>
  <si>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</si>
  <si>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</si>
  <si>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</si>
  <si>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</si>
  <si>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</si>
  <si>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</si>
  <si>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</si>
  <si>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</si>
  <si>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</si>
  <si>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</si>
  <si>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</si>
  <si>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</si>
  <si>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</si>
  <si>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</si>
  <si>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</si>
  <si>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</si>
  <si>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</si>
  <si>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</si>
  <si>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</si>
  <si>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</si>
  <si>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</si>
  <si>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</si>
  <si>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</si>
  <si>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</si>
  <si>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</si>
  <si>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</si>
  <si>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</si>
  <si>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</si>
  <si>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</si>
  <si>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</si>
  <si>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</si>
  <si>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</si>
  <si>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</si>
  <si>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</si>
  <si>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</si>
  <si>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</si>
  <si>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</si>
  <si>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</si>
  <si>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</si>
  <si>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</si>
  <si>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</si>
  <si>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</si>
  <si>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</si>
  <si>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</si>
  <si>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</si>
  <si>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</si>
  <si>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</si>
  <si>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</si>
  <si>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</si>
  <si>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</si>
  <si>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</si>
  <si>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</si>
  <si>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</si>
  <si>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</si>
  <si>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</si>
  <si>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</si>
  <si>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</si>
  <si>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</si>
  <si>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</si>
  <si>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</si>
  <si>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</si>
  <si>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</si>
  <si>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</si>
  <si>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</si>
  <si>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</si>
  <si>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</si>
  <si>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</si>
  <si>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</si>
  <si>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</si>
  <si>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</si>
  <si>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</si>
  <si>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</si>
  <si>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</si>
  <si>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</si>
  <si>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</si>
  <si>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</si>
  <si>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</si>
  <si>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</si>
  <si>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</si>
  <si>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</si>
  <si>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</si>
  <si>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</si>
  <si>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</si>
  <si>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</si>
  <si>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</si>
  <si>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</si>
  <si>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</si>
  <si>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</si>
  <si>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</si>
  <si>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</si>
  <si>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</si>
  <si>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</si>
  <si>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</si>
  <si>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</si>
  <si>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</si>
  <si>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</si>
  <si>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</si>
  <si>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</si>
  <si>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</si>
  <si>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</si>
  <si>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</si>
  <si>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</si>
  <si>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</si>
  <si>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</si>
  <si>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</si>
  <si>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</si>
  <si>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</si>
  <si>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</si>
  <si>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</si>
  <si>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</si>
  <si>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</si>
  <si>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</si>
  <si>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</si>
  <si>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</si>
  <si>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</si>
  <si>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</si>
  <si>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</si>
  <si>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</si>
  <si>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</si>
  <si>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</si>
  <si>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</si>
  <si>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</si>
  <si>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</si>
  <si>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</si>
  <si>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</si>
  <si>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</si>
  <si>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</si>
  <si>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</si>
  <si>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</si>
  <si>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</si>
  <si>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</si>
  <si>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</si>
  <si>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</si>
  <si>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</si>
  <si>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</si>
  <si>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</si>
  <si>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</si>
  <si>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</si>
  <si>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</si>
  <si>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</si>
  <si>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</si>
  <si>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</si>
  <si>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</si>
  <si>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</si>
  <si>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</si>
  <si>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</si>
  <si>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</si>
  <si>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</si>
  <si>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</si>
  <si>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</si>
  <si>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</si>
  <si>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</si>
  <si>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</si>
  <si>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</si>
  <si>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</si>
  <si>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</si>
  <si>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</si>
  <si>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</si>
  <si>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</si>
  <si>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</si>
  <si>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</si>
  <si>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</si>
  <si>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</si>
  <si>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</si>
  <si>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</si>
  <si>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</si>
  <si>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</si>
  <si>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</si>
  <si>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</si>
  <si>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</si>
  <si>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</si>
  <si>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</si>
  <si>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</si>
  <si>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</si>
  <si>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</si>
  <si>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</si>
  <si>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</si>
  <si>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</si>
  <si>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</si>
  <si>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</si>
  <si>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</si>
  <si>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</si>
  <si>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</si>
  <si>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</si>
  <si>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</si>
  <si>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</si>
  <si>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</si>
  <si>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</si>
  <si>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</si>
  <si>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</si>
  <si>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</si>
  <si>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</si>
  <si>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</si>
  <si>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</si>
  <si>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</si>
  <si>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</si>
  <si>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</si>
  <si>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</si>
  <si>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</si>
  <si>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</si>
  <si>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</si>
  <si>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</si>
  <si>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</si>
  <si>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</si>
  <si>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</si>
  <si>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</si>
  <si>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</si>
  <si>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</si>
  <si>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</si>
  <si>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</si>
  <si>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</si>
  <si>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</si>
  <si>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</si>
  <si>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</si>
  <si>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</si>
  <si>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</si>
  <si>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</si>
  <si>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</si>
  <si>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</si>
  <si>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</si>
  <si>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</si>
  <si>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</si>
  <si>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</si>
  <si>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</si>
  <si>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</si>
  <si>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</si>
  <si>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</si>
  <si>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</si>
  <si>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</si>
  <si>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</si>
  <si>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</si>
  <si>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</si>
  <si>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</si>
  <si>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</si>
  <si>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</si>
  <si>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</si>
  <si>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</si>
  <si>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</si>
  <si>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</si>
  <si>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</si>
  <si>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</si>
  <si>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</si>
  <si>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</si>
  <si>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</si>
  <si>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</si>
  <si>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</si>
  <si>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</si>
  <si>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</si>
  <si>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</si>
  <si>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</si>
  <si>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</si>
  <si>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</si>
  <si>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</si>
  <si>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</si>
  <si>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</si>
  <si>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</si>
  <si>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</si>
  <si>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</si>
  <si>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</si>
  <si>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</si>
  <si>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</si>
  <si>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</si>
  <si>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</si>
  <si>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</si>
  <si>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</si>
  <si>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</si>
  <si>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</si>
  <si>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</si>
  <si>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</si>
  <si>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</si>
  <si>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</si>
  <si>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</si>
  <si>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</si>
  <si>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</si>
  <si>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</si>
  <si>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</si>
  <si>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</si>
  <si>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</si>
  <si>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</si>
  <si>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</si>
  <si>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</si>
  <si>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</si>
  <si>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</si>
  <si>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</si>
  <si>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</si>
  <si>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</si>
  <si>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</si>
  <si>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</si>
  <si>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</si>
  <si>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</si>
  <si>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</si>
  <si>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</si>
  <si>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</si>
  <si>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</si>
  <si>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</si>
  <si>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</si>
  <si>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</si>
  <si>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</si>
  <si>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</si>
  <si>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</si>
  <si>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</si>
  <si>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</si>
  <si>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</si>
  <si>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</si>
  <si>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</si>
  <si>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</si>
  <si>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</si>
  <si>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</si>
  <si>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</si>
  <si>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</si>
  <si>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</si>
  <si>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</si>
  <si>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</si>
  <si>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</si>
  <si>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</si>
  <si>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</si>
  <si>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</si>
  <si>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</si>
  <si>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</si>
  <si>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</si>
  <si>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</si>
  <si>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</si>
  <si>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</si>
  <si>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</si>
  <si>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</si>
  <si>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</si>
  <si>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</si>
  <si>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</si>
  <si>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</si>
  <si>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</si>
  <si>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</si>
  <si>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</si>
  <si>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</si>
  <si>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</si>
  <si>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</si>
  <si>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</si>
  <si>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</si>
  <si>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</si>
  <si>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</si>
  <si>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</si>
  <si>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</si>
  <si>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</si>
  <si>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</si>
  <si>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</si>
  <si>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</si>
  <si>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</si>
  <si>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</si>
  <si>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</si>
  <si>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</si>
  <si>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</si>
  <si>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</si>
  <si>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</si>
  <si>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</si>
  <si>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</si>
  <si>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</si>
  <si>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</si>
  <si>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</si>
  <si>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</si>
  <si>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</si>
  <si>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</si>
  <si>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</si>
  <si>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</si>
  <si>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</si>
  <si>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</si>
  <si>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</si>
  <si>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</si>
  <si>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</si>
  <si>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</si>
  <si>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</si>
  <si>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</si>
  <si>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</si>
  <si>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</si>
  <si>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</si>
  <si>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</si>
  <si>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</si>
  <si>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</si>
  <si>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</si>
  <si>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</si>
  <si>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</si>
  <si>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</si>
  <si>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</si>
  <si>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</si>
  <si>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</si>
  <si>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</si>
  <si>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</si>
  <si>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</si>
  <si>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</si>
  <si>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</si>
  <si>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</si>
  <si>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</si>
  <si>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</si>
  <si>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</si>
  <si>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</si>
  <si>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</si>
  <si>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</si>
  <si>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</si>
  <si>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</si>
  <si>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</si>
  <si>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</si>
  <si>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</si>
  <si>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</si>
  <si>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</si>
  <si>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</si>
  <si>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</si>
  <si>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</si>
  <si>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</si>
  <si>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</si>
  <si>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</si>
  <si>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</si>
  <si>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</si>
  <si>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</si>
  <si>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</si>
  <si>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</si>
  <si>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</si>
  <si>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</si>
  <si>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</si>
  <si>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</si>
  <si>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</si>
  <si>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</si>
  <si>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</si>
  <si>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</si>
  <si>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</si>
  <si>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</si>
  <si>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</si>
  <si>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</si>
  <si>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</si>
  <si>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</si>
  <si>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</si>
  <si>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</si>
  <si>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</si>
  <si>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</si>
  <si>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</si>
  <si>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</si>
  <si>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</si>
  <si>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</si>
  <si>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</si>
  <si>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</si>
  <si>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</si>
  <si>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</si>
  <si>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</si>
  <si>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</si>
  <si>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</si>
  <si>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</si>
  <si>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</si>
  <si>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</si>
  <si>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</si>
  <si>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</si>
  <si>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</si>
  <si>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</si>
  <si>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</si>
  <si>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</si>
  <si>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</si>
  <si>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</si>
  <si>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</si>
  <si>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</si>
  <si>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</si>
  <si>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</si>
  <si>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</si>
  <si>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</si>
  <si>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</si>
  <si>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</si>
  <si>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</si>
  <si>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</si>
  <si>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</si>
  <si>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</si>
  <si>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</si>
  <si>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</si>
  <si>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</si>
  <si>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</si>
  <si>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</si>
  <si>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</si>
  <si>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</si>
  <si>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</si>
  <si>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</si>
  <si>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</si>
  <si>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</si>
  <si>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</si>
  <si>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</si>
  <si>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</si>
  <si>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</si>
  <si>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</si>
  <si>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</si>
  <si>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</si>
  <si>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</si>
  <si>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</si>
  <si>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</si>
  <si>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</si>
  <si>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</si>
  <si>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</si>
  <si>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</si>
  <si>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</si>
  <si>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</si>
  <si>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</si>
  <si>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</si>
  <si>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</si>
  <si>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</si>
  <si>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</si>
  <si>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</si>
  <si>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</si>
  <si>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</si>
  <si>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</si>
  <si>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</si>
  <si>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</si>
  <si>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</si>
  <si>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</si>
  <si>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</si>
  <si>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</si>
  <si>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</si>
  <si>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</si>
  <si>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</si>
  <si>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</si>
  <si>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</si>
  <si>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</si>
  <si>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</si>
  <si>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</si>
  <si>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</si>
  <si>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</si>
  <si>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</si>
  <si>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</si>
  <si>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</si>
  <si>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</si>
  <si>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</si>
  <si>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</si>
  <si>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</si>
  <si>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</si>
  <si>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</si>
  <si>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</si>
  <si>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</si>
  <si>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</si>
  <si>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</si>
  <si>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</si>
  <si>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</si>
  <si>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</si>
  <si>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</si>
  <si>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</si>
  <si>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</si>
  <si>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</si>
  <si>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</si>
  <si>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</si>
  <si>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</si>
  <si>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</si>
  <si>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</si>
  <si>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</si>
  <si>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</si>
  <si>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</si>
  <si>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</si>
  <si>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</si>
  <si>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</si>
  <si>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</si>
  <si>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</si>
  <si>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</si>
  <si>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</si>
  <si>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</si>
  <si>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</si>
  <si>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</si>
  <si>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</si>
  <si>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</si>
  <si>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</si>
  <si>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</si>
  <si>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</si>
  <si>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</si>
  <si>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</si>
  <si>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</si>
  <si>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</si>
  <si>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</si>
  <si>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</si>
  <si>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</si>
  <si>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</si>
  <si>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</si>
  <si>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</si>
  <si>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</si>
  <si>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</si>
  <si>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</si>
  <si>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</si>
  <si>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</si>
  <si>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</si>
  <si>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</si>
  <si>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</si>
  <si>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</si>
  <si>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</si>
  <si>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</si>
  <si>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</si>
  <si>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</si>
  <si>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</si>
  <si>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</si>
  <si>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</si>
  <si>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</si>
  <si>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</si>
  <si>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</si>
  <si>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</si>
  <si>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</si>
  <si>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</si>
  <si>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</si>
  <si>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</si>
  <si>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</si>
  <si>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</si>
  <si>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</si>
  <si>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</si>
  <si>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</si>
  <si>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</si>
  <si>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</si>
  <si>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</si>
  <si>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</si>
  <si>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</si>
  <si>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</si>
  <si>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</si>
  <si>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</si>
  <si>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</si>
  <si>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</si>
  <si>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</si>
  <si>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</si>
  <si>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</si>
  <si>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</si>
  <si>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</si>
  <si>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</si>
  <si>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</si>
  <si>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</si>
  <si>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</si>
  <si>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</si>
  <si>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</si>
  <si>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</si>
  <si>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</si>
  <si>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</si>
  <si>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</si>
  <si>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</si>
  <si>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</si>
  <si>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</si>
  <si>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</si>
  <si>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</si>
  <si>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</si>
  <si>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</si>
  <si>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</si>
  <si>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</si>
  <si>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</si>
  <si>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</si>
  <si>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</si>
  <si>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</si>
  <si>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</si>
  <si>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</si>
  <si>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</si>
  <si>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</si>
  <si>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</si>
  <si>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</si>
  <si>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</si>
  <si>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</si>
  <si>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</si>
  <si>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</si>
  <si>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</si>
  <si>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</si>
  <si>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</si>
  <si>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</si>
  <si>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</si>
  <si>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</si>
  <si>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</si>
  <si>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</si>
  <si>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</si>
  <si>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</si>
  <si>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</si>
  <si>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</si>
  <si>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</si>
  <si>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</si>
  <si>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</si>
  <si>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</si>
  <si>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</si>
  <si>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</si>
  <si>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</si>
  <si>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</si>
  <si>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</si>
  <si>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</si>
  <si>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</si>
  <si>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</si>
  <si>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</si>
  <si>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</si>
  <si>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</si>
  <si>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</si>
  <si>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</si>
  <si>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</si>
  <si>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</si>
  <si>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</si>
  <si>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</si>
  <si>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</si>
  <si>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</si>
  <si>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</si>
  <si>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</si>
  <si>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</si>
  <si>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</si>
  <si>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</si>
  <si>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</si>
  <si>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</si>
  <si>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</si>
  <si>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</si>
  <si>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</si>
  <si>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</si>
  <si>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</si>
  <si>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</si>
  <si>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</si>
  <si>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</si>
  <si>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</si>
  <si>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</si>
  <si>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</si>
  <si>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</si>
  <si>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</si>
  <si>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</si>
  <si>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</si>
  <si>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</si>
  <si>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</si>
  <si>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</si>
  <si>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</si>
  <si>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</si>
  <si>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</si>
  <si>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</si>
  <si>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</si>
  <si>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</si>
  <si>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</si>
  <si>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</si>
  <si>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</si>
  <si>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</si>
  <si>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</si>
  <si>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</si>
  <si>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</si>
  <si>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</si>
  <si>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</si>
  <si>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</si>
  <si>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</si>
  <si>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</si>
  <si>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</si>
  <si>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</si>
  <si>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</si>
  <si>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</si>
  <si>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</si>
  <si>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</si>
  <si>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</si>
  <si>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</si>
  <si>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</si>
  <si>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</si>
  <si>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</si>
  <si>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</si>
  <si>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</si>
  <si>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</si>
  <si>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</si>
  <si>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</si>
  <si>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</si>
  <si>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</si>
  <si>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</si>
  <si>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</si>
  <si>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</si>
  <si>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</si>
  <si>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</si>
  <si>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</si>
  <si>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</si>
  <si>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</si>
  <si>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</si>
  <si>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</si>
  <si>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</si>
  <si>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</si>
  <si>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</si>
  <si>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</si>
  <si>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</si>
  <si>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</si>
  <si>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</si>
  <si>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</si>
  <si>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</si>
  <si>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</si>
  <si>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</si>
  <si>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</si>
  <si>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</si>
  <si>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</si>
  <si>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</si>
  <si>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</si>
  <si>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</si>
  <si>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</si>
  <si>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</si>
  <si>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</si>
  <si>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</si>
  <si>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</si>
  <si>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</si>
  <si>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</si>
  <si>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</si>
  <si>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</si>
  <si>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</si>
  <si>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</si>
  <si>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</si>
  <si>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</si>
  <si>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</si>
  <si>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</si>
  <si>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</si>
  <si>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</si>
  <si>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</si>
  <si>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</si>
  <si>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</si>
  <si>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</si>
  <si>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</si>
  <si>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</si>
  <si>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</si>
  <si>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</si>
  <si>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</si>
  <si>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</si>
  <si>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</si>
  <si>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</si>
  <si>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</si>
  <si>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</si>
  <si>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</si>
  <si>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</si>
  <si>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</si>
  <si>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</si>
  <si>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</si>
  <si>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</si>
  <si>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</si>
  <si>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</si>
  <si>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</si>
  <si>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</si>
  <si>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</si>
  <si>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</si>
  <si>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</si>
  <si>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</si>
  <si>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</si>
  <si>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</si>
  <si>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</si>
  <si>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</si>
  <si>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</si>
  <si>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</si>
  <si>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</si>
  <si>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</si>
  <si>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</si>
  <si>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</si>
  <si>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</si>
  <si>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</si>
  <si>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</si>
  <si>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</si>
  <si>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</si>
  <si>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</si>
  <si>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</si>
  <si>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</si>
  <si>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</si>
  <si>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</si>
  <si>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</si>
  <si>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</si>
  <si>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</si>
  <si>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</si>
  <si>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</si>
  <si>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</si>
  <si>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</si>
  <si>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</si>
  <si>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</si>
  <si>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</si>
  <si>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</si>
  <si>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</si>
  <si>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</si>
  <si>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</si>
  <si>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</si>
  <si>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</si>
  <si>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</si>
  <si>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</si>
  <si>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</si>
  <si>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</si>
  <si>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</si>
  <si>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</si>
  <si>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</si>
  <si>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</si>
  <si>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</si>
  <si>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</si>
  <si>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</si>
  <si>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</si>
  <si>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</si>
  <si>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</si>
  <si>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</si>
  <si>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</si>
  <si>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</si>
  <si>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</si>
  <si>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</si>
  <si>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</si>
  <si>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</si>
  <si>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</si>
  <si>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</si>
  <si>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</si>
  <si>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</si>
  <si>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</si>
  <si>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</si>
  <si>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</si>
  <si>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</si>
  <si>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</si>
  <si>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</si>
  <si>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</si>
  <si>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</si>
  <si>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</si>
  <si>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</si>
  <si>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</si>
  <si>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</si>
  <si>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</si>
  <si>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</si>
  <si>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</si>
  <si>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</si>
  <si>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</si>
  <si>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</si>
  <si>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</si>
  <si>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</si>
  <si>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</si>
  <si>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</si>
  <si>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</si>
  <si>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</si>
  <si>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</si>
  <si>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</si>
  <si>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</si>
  <si>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</si>
  <si>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</si>
  <si>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</si>
  <si>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</si>
  <si>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</si>
  <si>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</si>
  <si>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</si>
  <si>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</si>
  <si>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</si>
  <si>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</si>
  <si>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</si>
  <si>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</si>
  <si>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</si>
  <si>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</si>
  <si>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</si>
  <si>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</si>
  <si>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</si>
  <si>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</si>
  <si>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</si>
  <si>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</si>
  <si>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</si>
  <si>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</si>
  <si>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</si>
  <si>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</si>
  <si>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</si>
  <si>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</si>
  <si>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</si>
  <si>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</si>
  <si>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</si>
  <si>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</si>
  <si>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</si>
  <si>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</si>
  <si>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</si>
  <si>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</si>
  <si>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</si>
  <si>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</si>
  <si>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</si>
  <si>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</si>
  <si>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</si>
  <si>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</si>
  <si>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</si>
  <si>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</si>
  <si>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</si>
  <si>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</si>
  <si>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</si>
  <si>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</si>
  <si>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</si>
  <si>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</si>
  <si>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</si>
  <si>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</si>
  <si>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</si>
  <si>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</si>
  <si>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</si>
  <si>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</si>
  <si>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</si>
  <si>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</si>
  <si>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</si>
  <si>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</si>
  <si>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</si>
  <si>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</si>
  <si>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</si>
  <si>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</si>
  <si>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</si>
  <si>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</si>
  <si>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</si>
  <si>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</si>
  <si>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</si>
  <si>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</si>
  <si>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</si>
  <si>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</si>
  <si>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</si>
  <si>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</si>
  <si>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</si>
  <si>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</si>
  <si>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</si>
  <si>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</si>
  <si>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</si>
  <si>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</si>
  <si>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</si>
  <si>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</si>
  <si>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</si>
  <si>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</si>
  <si>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</si>
  <si>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</si>
  <si>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</si>
  <si>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</si>
  <si>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</si>
  <si>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</si>
  <si>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</si>
  <si>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</si>
  <si>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</si>
  <si>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</si>
  <si>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</si>
  <si>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</si>
  <si>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</si>
  <si>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</si>
  <si>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</si>
  <si>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</si>
  <si>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</si>
  <si>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</si>
  <si>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</si>
  <si>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</si>
  <si>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</si>
  <si>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</si>
  <si>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</si>
  <si>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</si>
  <si>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</si>
  <si>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</si>
  <si>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</si>
  <si>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</si>
  <si>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</si>
  <si>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</si>
  <si>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</si>
  <si>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</si>
  <si>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</si>
  <si>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</si>
  <si>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</si>
  <si>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</si>
  <si>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</si>
  <si>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</si>
  <si>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</si>
  <si>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</si>
  <si>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</si>
  <si>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</si>
  <si>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</si>
  <si>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</si>
  <si>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</si>
  <si>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</si>
  <si>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</si>
  <si>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</si>
  <si>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</si>
  <si>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</si>
  <si>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</si>
  <si>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</si>
  <si>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</si>
  <si>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</si>
  <si>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</si>
  <si>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</si>
  <si>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</si>
  <si>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</si>
  <si>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</si>
  <si>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</si>
  <si>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</si>
  <si>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</si>
  <si>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</si>
  <si>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</si>
  <si>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</si>
  <si>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</si>
  <si>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</si>
  <si>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</si>
  <si>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</si>
  <si>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</si>
  <si>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</si>
  <si>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</si>
  <si>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</si>
  <si>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</si>
  <si>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</si>
  <si>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</si>
  <si>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</si>
  <si>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</si>
  <si>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</si>
  <si>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</si>
  <si>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</si>
  <si>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</si>
  <si>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</si>
  <si>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</si>
  <si>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</si>
  <si>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</si>
  <si>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</si>
  <si>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</si>
  <si>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</si>
  <si>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</si>
  <si>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</si>
  <si>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</si>
  <si>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</si>
  <si>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</si>
  <si>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</si>
  <si>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</si>
  <si>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</si>
  <si>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</si>
  <si>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</si>
  <si>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</si>
  <si>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</si>
  <si>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</si>
  <si>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</si>
  <si>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</si>
  <si>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</si>
  <si>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</si>
  <si>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</si>
  <si>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</si>
  <si>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</si>
  <si>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</si>
  <si>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</si>
  <si>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</si>
  <si>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</si>
  <si>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</si>
  <si>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</si>
  <si>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</si>
  <si>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</si>
  <si>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</si>
  <si>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</si>
  <si>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</si>
  <si>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</si>
  <si>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</si>
  <si>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</si>
  <si>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</si>
  <si>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</si>
  <si>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</si>
  <si>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</si>
  <si>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</si>
  <si>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</si>
  <si>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</si>
  <si>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</si>
  <si>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</si>
  <si>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</si>
  <si>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</si>
  <si>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</si>
  <si>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</si>
  <si>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</si>
  <si>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</si>
  <si>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</si>
  <si>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</si>
  <si>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</si>
  <si>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</si>
  <si>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</si>
  <si>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</si>
  <si>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</si>
  <si>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</si>
  <si>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</si>
  <si>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</si>
  <si>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</si>
  <si>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</si>
  <si>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</si>
  <si>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</si>
  <si>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</si>
  <si>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</si>
  <si>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</si>
  <si>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</si>
  <si>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</si>
  <si>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</si>
  <si>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</si>
  <si>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</si>
  <si>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</si>
  <si>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</si>
  <si>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</si>
  <si>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</si>
  <si>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</si>
  <si>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</si>
  <si>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</si>
  <si>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</si>
  <si>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</si>
  <si>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</si>
  <si>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</si>
  <si>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</si>
  <si>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</si>
  <si>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</si>
  <si>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</si>
  <si>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</si>
  <si>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</si>
  <si>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</si>
  <si>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</si>
  <si>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</si>
  <si>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</si>
  <si>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</si>
  <si>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</si>
  <si>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</si>
  <si>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</si>
  <si>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</si>
  <si>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</si>
  <si>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</si>
  <si>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</si>
  <si>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</si>
  <si>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</si>
  <si>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</si>
  <si>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</si>
  <si>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</si>
  <si>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</si>
  <si>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</si>
  <si>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</si>
  <si>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</si>
  <si>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</si>
  <si>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</si>
  <si>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</si>
  <si>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</si>
  <si>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</si>
  <si>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</si>
  <si>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</si>
  <si>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</si>
  <si>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</si>
  <si>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</si>
  <si>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</si>
  <si>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</si>
  <si>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</si>
  <si>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</si>
  <si>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</si>
  <si>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</si>
  <si>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</si>
  <si>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</si>
  <si>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</si>
  <si>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</si>
  <si>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</si>
  <si>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</si>
  <si>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</si>
  <si>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</si>
  <si>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</si>
  <si>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</si>
  <si>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</si>
  <si>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</si>
  <si>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</si>
  <si>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</si>
  <si>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</si>
  <si>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</si>
  <si>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</si>
  <si>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</si>
  <si>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</si>
  <si>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</si>
  <si>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</si>
  <si>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</si>
  <si>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</si>
  <si>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</si>
  <si>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</si>
  <si>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</si>
  <si>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</si>
  <si>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</si>
  <si>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</si>
  <si>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</si>
  <si>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</si>
  <si>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</si>
  <si>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</si>
  <si>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</si>
  <si>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</si>
  <si>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</si>
  <si>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</si>
  <si>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</si>
  <si>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</si>
  <si>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</si>
  <si>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</si>
  <si>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</si>
  <si>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</si>
  <si>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</si>
  <si>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</si>
  <si>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</si>
  <si>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</si>
  <si>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</si>
  <si>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</si>
  <si>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</si>
  <si>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</si>
  <si>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</si>
  <si>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</si>
  <si>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</si>
  <si>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</si>
  <si>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</si>
  <si>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</si>
  <si>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</si>
  <si>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</si>
  <si>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</si>
  <si>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</si>
  <si>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</si>
  <si>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</si>
  <si>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</si>
  <si>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</si>
  <si>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</si>
  <si>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</si>
  <si>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</si>
  <si>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</si>
  <si>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</si>
  <si>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</si>
  <si>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</si>
  <si>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</si>
  <si>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</si>
  <si>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</si>
  <si>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</si>
  <si>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</si>
  <si>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</si>
  <si>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</si>
  <si>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</si>
  <si>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</si>
  <si>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</si>
  <si>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</si>
  <si>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</si>
  <si>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</si>
  <si>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</si>
  <si>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</si>
  <si>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</si>
  <si>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</si>
  <si>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</si>
  <si>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</si>
  <si>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</si>
  <si>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</si>
  <si>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</si>
  <si>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</si>
  <si>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</si>
  <si>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</si>
  <si>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</si>
  <si>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</si>
  <si>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</si>
  <si>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</si>
  <si>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</si>
  <si>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</si>
  <si>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</si>
  <si>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</si>
  <si>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</si>
  <si>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</si>
  <si>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</si>
  <si>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</si>
  <si>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</si>
  <si>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</si>
  <si>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</si>
  <si>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</si>
  <si>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</si>
  <si>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</si>
  <si>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</si>
  <si>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</si>
  <si>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</si>
  <si>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</si>
  <si>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</si>
  <si>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</si>
  <si>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</si>
  <si>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</si>
  <si>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</si>
  <si>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</si>
  <si>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</si>
  <si>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</si>
  <si>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</si>
  <si>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</si>
  <si>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</si>
  <si>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</si>
  <si>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</si>
  <si>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</si>
  <si>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</si>
  <si>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</si>
  <si>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</si>
  <si>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</si>
  <si>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</si>
  <si>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</si>
  <si>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</si>
  <si>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</si>
  <si>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</si>
  <si>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</si>
  <si>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</si>
  <si>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</si>
  <si>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</si>
  <si>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</si>
  <si>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</si>
  <si>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</si>
  <si>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</si>
  <si>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</si>
  <si>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</si>
  <si>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</si>
  <si>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</si>
  <si>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</si>
  <si>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</si>
  <si>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</si>
  <si>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</si>
  <si>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</si>
  <si>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</si>
  <si>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</si>
  <si>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</si>
  <si>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</si>
  <si>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</si>
  <si>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</si>
  <si>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</si>
  <si>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</si>
  <si>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</si>
  <si>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</si>
  <si>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</si>
  <si>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</si>
  <si>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</si>
  <si>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</si>
  <si>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</si>
  <si>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</si>
  <si>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</si>
  <si>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</si>
  <si>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</si>
  <si>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</si>
  <si>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</si>
  <si>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</si>
  <si>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</si>
  <si>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</si>
  <si>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</si>
  <si>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</si>
  <si>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</si>
  <si>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</si>
  <si>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</si>
  <si>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</si>
  <si>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</si>
  <si>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</si>
  <si>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</si>
  <si>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</si>
  <si>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</si>
  <si>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</si>
  <si>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</si>
  <si>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</si>
  <si>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</si>
  <si>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</si>
  <si>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</si>
  <si>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</si>
  <si>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</si>
  <si>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</si>
  <si>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</si>
  <si>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</si>
  <si>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</si>
  <si>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</si>
  <si>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</si>
  <si>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</si>
  <si>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</si>
  <si>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</si>
  <si>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</si>
  <si>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</si>
  <si>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</si>
  <si>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</si>
  <si>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</si>
  <si>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</si>
  <si>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</si>
  <si>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</si>
  <si>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</si>
  <si>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</si>
  <si>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</si>
  <si>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</si>
  <si>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</si>
  <si>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</si>
  <si>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</si>
  <si>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</si>
  <si>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</si>
  <si>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</si>
  <si>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</si>
  <si>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</si>
  <si>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</si>
  <si>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</si>
  <si>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</si>
  <si>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</si>
  <si>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</si>
  <si>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</si>
  <si>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</si>
  <si>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</si>
  <si>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</si>
  <si>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</si>
  <si>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</si>
  <si>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</si>
  <si>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</si>
  <si>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</si>
  <si>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</si>
  <si>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</si>
  <si>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</si>
  <si>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</si>
  <si>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</si>
  <si>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</si>
  <si>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</si>
  <si>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</si>
  <si>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</si>
  <si>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</si>
  <si>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</si>
  <si>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</si>
  <si>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</si>
  <si>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</si>
  <si>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</si>
  <si>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</si>
  <si>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</si>
  <si>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</si>
  <si>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</si>
  <si>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</si>
  <si>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</si>
  <si>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</si>
  <si>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</si>
  <si>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</si>
  <si>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</si>
  <si>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</si>
  <si>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</si>
  <si>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</si>
  <si>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</si>
  <si>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</si>
  <si>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</si>
  <si>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</si>
  <si>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</si>
  <si>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</si>
  <si>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</si>
  <si>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</si>
  <si>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</si>
  <si>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</si>
  <si>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</si>
  <si>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</si>
  <si>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</si>
  <si>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</si>
  <si>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</si>
  <si>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</si>
  <si>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</si>
  <si>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</si>
  <si>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</si>
  <si>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</si>
  <si>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</si>
  <si>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</si>
  <si>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</si>
  <si>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</si>
  <si>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</si>
  <si>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</si>
  <si>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</si>
  <si>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</si>
  <si>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</si>
  <si>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</si>
  <si>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</si>
  <si>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</si>
  <si>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</si>
  <si>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</si>
  <si>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</si>
  <si>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</si>
  <si>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</si>
  <si>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</si>
  <si>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</si>
  <si>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</si>
  <si>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</si>
  <si>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</si>
  <si>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</si>
  <si>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</si>
  <si>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</si>
  <si>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</si>
  <si>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</si>
  <si>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</si>
  <si>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</si>
  <si>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</si>
  <si>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</si>
  <si>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</si>
  <si>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</si>
  <si>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</si>
  <si>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</si>
  <si>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</si>
  <si>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</si>
  <si>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</si>
  <si>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</si>
  <si>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</si>
  <si>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</si>
  <si>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</si>
  <si>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</si>
  <si>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</si>
  <si>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</si>
  <si>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</si>
  <si>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</si>
  <si>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</si>
  <si>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</si>
  <si>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</si>
  <si>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</si>
  <si>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</si>
  <si>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</si>
  <si>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</si>
  <si>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</si>
  <si>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</si>
  <si>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</si>
  <si>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</si>
  <si>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</si>
  <si>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</si>
  <si>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</si>
  <si>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</si>
  <si>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</si>
  <si>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</si>
  <si>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</si>
  <si>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</si>
  <si>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</si>
  <si>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</si>
  <si>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</si>
  <si>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</si>
  <si>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</si>
  <si>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</si>
  <si>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</si>
  <si>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</si>
  <si>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</si>
  <si>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</si>
  <si>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</si>
  <si>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</si>
  <si>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</si>
  <si>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</si>
  <si>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</si>
  <si>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</si>
  <si>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</si>
  <si>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</si>
  <si>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</si>
  <si>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</si>
  <si>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</si>
  <si>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</si>
  <si>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</si>
  <si>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</si>
  <si>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</si>
  <si>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</si>
  <si>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</si>
  <si>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</si>
  <si>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</si>
  <si>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</si>
  <si>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</si>
  <si>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</si>
  <si>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</si>
  <si>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</si>
  <si>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</si>
  <si>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</si>
  <si>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</si>
  <si>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</si>
  <si>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</si>
  <si>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</si>
  <si>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</si>
  <si>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</si>
  <si>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</si>
  <si>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</si>
  <si>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</si>
  <si>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</si>
  <si>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</si>
  <si>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</si>
  <si>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</si>
  <si>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</si>
  <si>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</si>
  <si>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</si>
  <si>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</si>
  <si>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</si>
  <si>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</si>
  <si>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</si>
  <si>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</si>
  <si>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</si>
  <si>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</si>
  <si>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</si>
  <si>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</si>
  <si>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</si>
  <si>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</si>
  <si>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</si>
  <si>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</si>
  <si>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</si>
  <si>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</si>
  <si>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</si>
  <si>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</si>
  <si>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</si>
  <si>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</si>
  <si>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</si>
  <si>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</si>
  <si>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</si>
  <si>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</si>
  <si>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</si>
  <si>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</si>
  <si>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</si>
  <si>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</si>
  <si>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</si>
  <si>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</si>
  <si>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</si>
  <si>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</si>
  <si>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</si>
  <si>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</si>
  <si>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</si>
  <si>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</si>
  <si>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</si>
  <si>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</si>
  <si>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</si>
  <si>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</si>
  <si>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</si>
  <si>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</si>
  <si>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</si>
  <si>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</si>
  <si>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</si>
  <si>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</si>
  <si>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</si>
  <si>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</si>
  <si>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</si>
  <si>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</si>
  <si>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</si>
  <si>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</si>
  <si>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</si>
  <si>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</si>
  <si>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</si>
  <si>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</si>
  <si>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</si>
  <si>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</si>
  <si>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</si>
  <si>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</si>
  <si>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</si>
  <si>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</si>
  <si>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</si>
  <si>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</si>
  <si>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</si>
  <si>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</si>
  <si>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</si>
  <si>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</si>
  <si>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</si>
  <si>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</si>
  <si>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</si>
  <si>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</si>
  <si>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</si>
  <si>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</si>
  <si>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</si>
  <si>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</si>
  <si>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</si>
  <si>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</si>
  <si>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</si>
  <si>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</si>
  <si>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</si>
  <si>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</si>
  <si>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</si>
  <si>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</si>
  <si>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</si>
  <si>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</si>
  <si>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</si>
  <si>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</si>
  <si>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</si>
  <si>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</si>
  <si>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</si>
  <si>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</si>
  <si>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</si>
  <si>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</si>
  <si>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</si>
  <si>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</si>
  <si>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</si>
  <si>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</si>
  <si>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</si>
  <si>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</si>
  <si>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</si>
  <si>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</si>
  <si>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</si>
  <si>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</si>
  <si>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</si>
  <si>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</si>
  <si>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</si>
  <si>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</si>
  <si>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</si>
  <si>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</si>
  <si>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</si>
  <si>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</si>
  <si>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</si>
  <si>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</si>
  <si>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</si>
  <si>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</si>
  <si>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</si>
  <si>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</si>
  <si>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</si>
  <si>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</si>
  <si>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</si>
  <si>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</si>
  <si>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</si>
  <si>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</si>
  <si>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</si>
  <si>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</si>
  <si>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</si>
  <si>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</si>
  <si>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</si>
  <si>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</si>
  <si>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</si>
  <si>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</si>
  <si>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</si>
  <si>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</si>
  <si>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</si>
  <si>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</si>
  <si>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</si>
  <si>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</si>
  <si>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</si>
  <si>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</si>
  <si>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</si>
  <si>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</si>
  <si>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</si>
  <si>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</si>
  <si>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</si>
  <si>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</si>
  <si>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</si>
  <si>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</si>
  <si>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</si>
  <si>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</si>
  <si>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</si>
  <si>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</si>
  <si>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</si>
  <si>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</si>
  <si>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</si>
  <si>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</si>
  <si>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</si>
  <si>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</si>
  <si>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</si>
  <si>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</si>
  <si>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</si>
  <si>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</si>
  <si>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</si>
  <si>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</si>
  <si>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</si>
  <si>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</si>
  <si>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</si>
  <si>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</si>
  <si>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</si>
  <si>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</si>
  <si>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</si>
  <si>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</si>
  <si>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</si>
  <si>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</si>
  <si>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</si>
  <si>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</si>
  <si>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</si>
  <si>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</si>
  <si>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</si>
  <si>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</si>
  <si>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</si>
  <si>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</si>
  <si>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</si>
  <si>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</si>
  <si>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</si>
  <si>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</si>
  <si>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</si>
  <si>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</si>
  <si>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</si>
  <si>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</si>
  <si>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</si>
  <si>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</si>
  <si>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</si>
  <si>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</si>
  <si>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</si>
  <si>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</si>
  <si>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</si>
  <si>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</si>
  <si>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</si>
  <si>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</si>
  <si>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</si>
  <si>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</si>
  <si>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</si>
  <si>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</si>
  <si>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</si>
  <si>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</si>
  <si>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</si>
  <si>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</si>
  <si>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</si>
  <si>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</si>
  <si>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</si>
  <si>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</si>
  <si>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</si>
  <si>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</si>
  <si>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</si>
  <si>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</si>
  <si>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</si>
  <si>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</si>
  <si>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</si>
  <si>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</si>
  <si>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</si>
  <si>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</si>
  <si>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</si>
  <si>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</si>
  <si>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</si>
  <si>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</si>
  <si>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</si>
  <si>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</si>
  <si>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</si>
  <si>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</si>
  <si>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</si>
  <si>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</si>
  <si>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</si>
  <si>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</si>
  <si>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</si>
  <si>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</si>
  <si>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</si>
  <si>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</si>
  <si>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</si>
  <si>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</si>
  <si>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</si>
  <si>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</si>
  <si>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</si>
  <si>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</si>
  <si>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</si>
  <si>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</si>
  <si>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</si>
  <si>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</si>
  <si>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</si>
  <si>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</si>
  <si>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</si>
  <si>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</si>
  <si>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</si>
  <si>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</si>
  <si>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</si>
  <si>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</si>
  <si>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</si>
  <si>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</si>
  <si>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</si>
  <si>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</si>
  <si>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</si>
  <si>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</si>
  <si>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</si>
  <si>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</si>
  <si>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</si>
  <si>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</si>
  <si>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</si>
  <si>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</si>
  <si>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</si>
  <si>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</si>
  <si>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</si>
  <si>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</si>
  <si>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</si>
  <si>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</si>
  <si>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</si>
  <si>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</si>
  <si>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</si>
  <si>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</si>
  <si>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</si>
  <si>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</si>
  <si>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</si>
  <si>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</si>
  <si>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</si>
  <si>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</si>
  <si>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</si>
  <si>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</si>
  <si>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</si>
  <si>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</si>
  <si>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</si>
  <si>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</si>
  <si>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</si>
  <si>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</si>
  <si>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</si>
  <si>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</si>
  <si>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</si>
  <si>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</si>
  <si>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</si>
  <si>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</si>
  <si>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</si>
  <si>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</si>
  <si>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</si>
  <si>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</si>
  <si>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</si>
  <si>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</si>
  <si>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</si>
  <si>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</si>
  <si>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</si>
  <si>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</si>
  <si>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</si>
  <si>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</si>
  <si>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</si>
  <si>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</si>
  <si>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</si>
  <si>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</si>
  <si>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</si>
  <si>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</si>
  <si>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</si>
  <si>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</si>
  <si>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</si>
  <si>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</si>
  <si>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</si>
  <si>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</si>
  <si>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</si>
  <si>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</si>
  <si>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</si>
  <si>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</si>
  <si>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</si>
  <si>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</si>
  <si>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</si>
  <si>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</si>
  <si>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</si>
  <si>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</si>
  <si>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</si>
  <si>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</si>
  <si>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</si>
  <si>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</si>
  <si>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</si>
  <si>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</si>
  <si>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</si>
  <si>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</si>
  <si>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</si>
  <si>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</si>
  <si>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</si>
  <si>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</si>
  <si>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</si>
  <si>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</si>
  <si>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</si>
  <si>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</si>
  <si>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</si>
  <si>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</si>
  <si>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</si>
  <si>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</si>
  <si>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</si>
  <si>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</si>
  <si>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</si>
  <si>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</si>
  <si>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</si>
  <si>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</si>
  <si>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</si>
  <si>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</si>
  <si>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</si>
  <si>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</si>
  <si>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</si>
  <si>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</si>
  <si>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</si>
  <si>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</si>
  <si>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</si>
  <si>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</si>
  <si>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</si>
  <si>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</si>
  <si>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</si>
  <si>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</si>
  <si>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</si>
  <si>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</si>
  <si>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</si>
  <si>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</si>
  <si>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</si>
  <si>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</si>
  <si>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</si>
  <si>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</si>
  <si>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</si>
  <si>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</si>
  <si>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</si>
  <si>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</si>
  <si>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</si>
  <si>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</si>
  <si>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</si>
  <si>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</si>
  <si>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</si>
  <si>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</si>
  <si>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</si>
  <si>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</si>
  <si>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</si>
  <si>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</si>
  <si>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</si>
  <si>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</si>
  <si>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</si>
  <si>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</si>
  <si>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</si>
  <si>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</si>
  <si>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</si>
  <si>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</si>
  <si>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</si>
  <si>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</si>
  <si>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</si>
  <si>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</si>
  <si>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</si>
  <si>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</si>
  <si>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</si>
  <si>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</si>
  <si>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</si>
  <si>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</si>
  <si>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</si>
  <si>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</si>
  <si>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</si>
  <si>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</si>
  <si>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</si>
  <si>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</si>
  <si>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</si>
  <si>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</si>
  <si>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</si>
  <si>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</si>
  <si>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</si>
  <si>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</si>
  <si>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</si>
  <si>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</si>
  <si>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</si>
  <si>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</si>
  <si>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</si>
  <si>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</si>
  <si>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</si>
  <si>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</si>
  <si>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</si>
  <si>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</si>
  <si>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</si>
  <si>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</si>
  <si>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</si>
  <si>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</si>
  <si>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</si>
  <si>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</si>
  <si>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</si>
  <si>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</si>
  <si>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</si>
  <si>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</si>
  <si>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</si>
  <si>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</si>
  <si>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</si>
  <si>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</si>
  <si>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</si>
  <si>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</si>
  <si>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</si>
  <si>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</si>
  <si>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</si>
  <si>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</si>
  <si>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</si>
  <si>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</si>
  <si>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</si>
  <si>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</si>
  <si>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</si>
  <si>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</si>
  <si>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</si>
  <si>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</si>
  <si>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</si>
  <si>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</si>
  <si>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</si>
  <si>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</si>
  <si>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</si>
  <si>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</si>
  <si>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</si>
  <si>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</si>
  <si>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</si>
  <si>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</si>
  <si>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</si>
  <si>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</si>
  <si>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</si>
  <si>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</si>
  <si>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</si>
  <si>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</si>
  <si>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</si>
  <si>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</si>
  <si>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</si>
  <si>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</si>
  <si>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</si>
  <si>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</si>
  <si>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</si>
  <si>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</si>
  <si>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</si>
  <si>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</si>
  <si>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</si>
  <si>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</si>
  <si>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</si>
  <si>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</si>
  <si>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</si>
  <si>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</si>
  <si>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</si>
  <si>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</si>
  <si>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</si>
  <si>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</si>
  <si>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</si>
  <si>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</si>
  <si>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</si>
  <si>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</si>
  <si>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</si>
  <si>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</si>
  <si>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</si>
  <si>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</si>
  <si>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</si>
  <si>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</si>
  <si>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</si>
  <si>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</si>
  <si>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</si>
  <si>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</si>
  <si>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</si>
  <si>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</si>
  <si>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</si>
  <si>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</si>
  <si>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</si>
  <si>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</si>
  <si>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</si>
  <si>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</si>
  <si>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</si>
  <si>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</si>
  <si>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</si>
  <si>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</si>
  <si>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</si>
  <si>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</si>
  <si>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</si>
  <si>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</si>
  <si>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</si>
  <si>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</si>
  <si>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</si>
  <si>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</si>
  <si>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</si>
  <si>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</si>
  <si>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</si>
  <si>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</si>
  <si>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</si>
  <si>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</si>
  <si>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</si>
  <si>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</si>
  <si>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</si>
  <si>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</si>
  <si>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</si>
  <si>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</si>
  <si>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</si>
  <si>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</si>
  <si>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</si>
  <si>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</si>
  <si>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</si>
  <si>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</si>
  <si>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</si>
  <si>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</si>
  <si>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</si>
  <si>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</si>
  <si>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</si>
  <si>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</si>
  <si>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</si>
  <si>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</si>
  <si>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</si>
  <si>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</si>
  <si>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</si>
  <si>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</si>
  <si>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</si>
  <si>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</si>
  <si>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</si>
  <si>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</si>
  <si>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</si>
  <si>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</si>
  <si>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</si>
  <si>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</si>
  <si>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</si>
  <si>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</si>
  <si>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</si>
  <si>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</si>
  <si>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</si>
  <si>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</si>
  <si>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</si>
  <si>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</si>
  <si>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</si>
  <si>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</si>
  <si>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</si>
  <si>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</si>
  <si>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</si>
  <si>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</si>
  <si>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</si>
  <si>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</si>
  <si>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</si>
  <si>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</si>
  <si>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</si>
  <si>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</si>
  <si>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</si>
  <si>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</si>
  <si>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</si>
  <si>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</si>
  <si>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</si>
  <si>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</si>
  <si>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</si>
  <si>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</si>
  <si>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</si>
  <si>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</si>
  <si>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</si>
  <si>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</si>
  <si>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</si>
  <si>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</si>
  <si>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</si>
  <si>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</si>
  <si>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</si>
  <si>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</si>
  <si>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</si>
  <si>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</si>
  <si>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</si>
  <si>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</si>
  <si>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</si>
  <si>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</si>
  <si>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</si>
  <si>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</si>
  <si>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</si>
  <si>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</si>
  <si>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</si>
  <si>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</si>
  <si>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</si>
  <si>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</si>
  <si>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</si>
  <si>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</si>
  <si>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</si>
  <si>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</si>
  <si>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</si>
  <si>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</si>
  <si>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</si>
  <si>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</si>
  <si>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</si>
  <si>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</si>
  <si>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</si>
  <si>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</si>
  <si>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</si>
  <si>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</si>
  <si>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</si>
  <si>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</si>
  <si>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</si>
  <si>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</si>
  <si>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</si>
  <si>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</si>
  <si>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</si>
  <si>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</si>
  <si>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</si>
  <si>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</si>
  <si>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</si>
  <si>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</si>
  <si>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</si>
  <si>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</si>
  <si>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</si>
  <si>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</si>
  <si>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</si>
  <si>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</si>
  <si>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</si>
  <si>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</si>
  <si>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</si>
  <si>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</si>
  <si>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</si>
  <si>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</si>
  <si>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</si>
  <si>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</si>
  <si>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</si>
  <si>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</si>
  <si>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</si>
  <si>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</si>
  <si>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</si>
  <si>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</si>
  <si>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</si>
  <si>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</si>
  <si>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</si>
  <si>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</si>
  <si>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</si>
  <si>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</si>
  <si>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</si>
  <si>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</si>
  <si>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</si>
  <si>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</si>
  <si>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</si>
  <si>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</si>
  <si>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</si>
  <si>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</si>
  <si>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</si>
  <si>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</si>
  <si>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</si>
  <si>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</si>
  <si>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</si>
  <si>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</si>
  <si>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</si>
  <si>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</si>
  <si>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</si>
  <si>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</si>
  <si>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</si>
  <si>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</si>
  <si>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</si>
  <si>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</si>
  <si>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</si>
  <si>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</si>
  <si>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</si>
  <si>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</si>
  <si>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</si>
  <si>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</si>
  <si>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</si>
  <si>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</si>
  <si>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</si>
  <si>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</si>
  <si>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</si>
  <si>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</si>
  <si>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</si>
  <si>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</si>
  <si>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</si>
  <si>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</si>
  <si>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</si>
  <si>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</si>
  <si>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</si>
  <si>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</si>
  <si>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</si>
  <si>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</si>
  <si>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</si>
  <si>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</si>
  <si>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</si>
  <si>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</si>
  <si>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</si>
  <si>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</si>
  <si>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</si>
  <si>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</si>
  <si>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</si>
  <si>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</si>
  <si>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</si>
  <si>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</si>
  <si>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</si>
  <si>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</si>
  <si>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</si>
  <si>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</si>
  <si>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</si>
  <si>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</si>
  <si>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</si>
  <si>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</si>
  <si>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</si>
  <si>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</si>
  <si>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</si>
  <si>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</si>
  <si>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</si>
  <si>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</si>
  <si>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</si>
  <si>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</si>
  <si>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</si>
  <si>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</si>
  <si>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</si>
  <si>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</si>
  <si>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</si>
  <si>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</si>
  <si>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</si>
  <si>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</si>
  <si>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</si>
  <si>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</si>
  <si>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</si>
  <si>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</si>
  <si>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</si>
  <si>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</si>
  <si>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</si>
  <si>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</si>
  <si>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</si>
  <si>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</si>
  <si>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</si>
  <si>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</si>
  <si>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</si>
  <si>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</si>
  <si>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</si>
  <si>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</si>
  <si>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</si>
  <si>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</si>
  <si>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</si>
  <si>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</si>
  <si>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</si>
  <si>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</si>
  <si>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</si>
  <si>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</si>
  <si>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</si>
  <si>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</si>
  <si>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</si>
  <si>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</si>
  <si>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</si>
  <si>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</si>
  <si>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</si>
  <si>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</si>
  <si>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</si>
  <si>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</si>
  <si>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</si>
  <si>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</si>
  <si>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</si>
  <si>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</si>
  <si>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</si>
  <si>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</si>
  <si>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</si>
  <si>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</si>
  <si>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</si>
  <si>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</si>
  <si>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</si>
  <si>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</si>
  <si>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</si>
  <si>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</si>
  <si>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</si>
  <si>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</si>
  <si>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</si>
  <si>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</si>
  <si>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</si>
  <si>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</si>
  <si>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</si>
  <si>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</si>
  <si>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</si>
  <si>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</si>
  <si>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</si>
  <si>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</si>
  <si>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</si>
  <si>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</si>
  <si>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</si>
  <si>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</si>
  <si>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</si>
  <si>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</si>
  <si>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</si>
  <si>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</si>
  <si>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</si>
  <si>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</si>
  <si>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</si>
  <si>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</si>
  <si>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</si>
  <si>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</si>
  <si>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</si>
  <si>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</si>
  <si>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</si>
  <si>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</si>
  <si>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</si>
  <si>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</si>
  <si>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</si>
  <si>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</si>
  <si>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</si>
  <si>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</si>
  <si>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</si>
  <si>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</si>
  <si>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</si>
  <si>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</si>
  <si>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</si>
  <si>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</si>
  <si>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</si>
  <si>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</si>
  <si>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</si>
  <si>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</si>
  <si>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</si>
  <si>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</si>
  <si>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</si>
  <si>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</si>
  <si>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</si>
  <si>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</si>
  <si>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</si>
  <si>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</si>
  <si>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</si>
  <si>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</si>
  <si>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</si>
  <si>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</si>
  <si>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</si>
  <si>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</si>
  <si>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</si>
  <si>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</si>
  <si>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</si>
  <si>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</si>
  <si>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</si>
  <si>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</si>
  <si>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</si>
  <si>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</si>
  <si>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</si>
  <si>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</si>
  <si>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</si>
  <si>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</si>
  <si>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</si>
  <si>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</si>
  <si>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</si>
  <si>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</si>
  <si>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</si>
  <si>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</si>
  <si>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</si>
  <si>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</si>
  <si>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</si>
  <si>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</si>
  <si>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</si>
  <si>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</si>
  <si>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</si>
  <si>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</si>
  <si>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</si>
  <si>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</si>
  <si>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</si>
  <si>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</si>
  <si>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</si>
  <si>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</si>
  <si>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</si>
  <si>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</si>
  <si>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</si>
  <si>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</si>
  <si>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</si>
  <si>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</si>
  <si>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</si>
  <si>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</si>
  <si>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</si>
  <si>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</si>
  <si>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</si>
  <si>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</si>
  <si>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</si>
  <si>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</si>
  <si>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</si>
  <si>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</si>
  <si>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</si>
  <si>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</si>
  <si>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</si>
  <si>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</si>
  <si>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</si>
  <si>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</si>
  <si>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</si>
  <si>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</si>
  <si>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</si>
  <si>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</si>
  <si>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</si>
  <si>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</si>
  <si>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</si>
  <si>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</si>
  <si>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</si>
  <si>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</si>
  <si>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</si>
  <si>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</si>
  <si>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</si>
  <si>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</si>
  <si>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</si>
  <si>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</si>
  <si>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</si>
  <si>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</si>
  <si>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</si>
  <si>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</si>
  <si>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</si>
  <si>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</si>
  <si>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</si>
  <si>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</si>
  <si>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</si>
  <si>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</si>
  <si>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</si>
  <si>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</si>
  <si>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</si>
  <si>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</si>
  <si>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</si>
  <si>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</si>
  <si>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</si>
  <si>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</si>
  <si>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</si>
  <si>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</si>
  <si>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</si>
  <si>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</si>
  <si>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</si>
  <si>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</si>
  <si>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</si>
  <si>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</si>
  <si>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</si>
  <si>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</si>
  <si>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</si>
  <si>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</si>
  <si>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</si>
  <si>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</si>
  <si>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</si>
  <si>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</si>
  <si>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</si>
  <si>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</si>
  <si>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</si>
  <si>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</si>
  <si>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</si>
  <si>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</si>
  <si>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</si>
  <si>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</si>
  <si>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</si>
  <si>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</si>
  <si>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</si>
  <si>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</si>
  <si>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</si>
  <si>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</si>
  <si>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</si>
  <si>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</si>
  <si>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</si>
  <si>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</si>
  <si>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</si>
  <si>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</si>
  <si>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</si>
  <si>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</si>
  <si>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</si>
  <si>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</si>
  <si>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</si>
  <si>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</si>
  <si>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</si>
  <si>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</si>
  <si>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</si>
  <si>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</si>
  <si>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</si>
  <si>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</si>
  <si>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</si>
  <si>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</si>
  <si>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</si>
  <si>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</si>
  <si>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</si>
  <si>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</si>
  <si>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</si>
  <si>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</si>
  <si>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</si>
  <si>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</si>
  <si>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</si>
  <si>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</si>
  <si>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</si>
  <si>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</si>
  <si>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</si>
  <si>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</si>
  <si>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</si>
  <si>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</si>
  <si>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</si>
  <si>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</si>
  <si>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</si>
  <si>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</si>
  <si>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</si>
  <si>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</si>
  <si>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</si>
  <si>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</si>
  <si>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</si>
  <si>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</si>
  <si>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</si>
  <si>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</si>
  <si>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</si>
  <si>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</si>
  <si>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</si>
  <si>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</si>
  <si>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</si>
  <si>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</si>
  <si>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</si>
  <si>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</si>
  <si>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</si>
  <si>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</si>
  <si>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</si>
  <si>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</si>
  <si>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</si>
  <si>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</si>
  <si>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</si>
  <si>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</si>
  <si>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</si>
  <si>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</si>
  <si>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</si>
  <si>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</si>
  <si>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</si>
  <si>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</si>
  <si>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</si>
  <si>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</si>
  <si>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</si>
  <si>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</si>
  <si>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</si>
  <si>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</si>
  <si>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</si>
  <si>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</si>
  <si>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</si>
  <si>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</si>
  <si>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</si>
  <si>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</si>
  <si>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</si>
  <si>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</si>
  <si>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</si>
  <si>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</si>
  <si>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</si>
  <si>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</si>
  <si>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</si>
  <si>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</si>
  <si>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</si>
  <si>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</si>
  <si>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</si>
  <si>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</si>
  <si>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</si>
  <si>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</si>
  <si>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</si>
  <si>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</si>
  <si>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</si>
  <si>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</si>
  <si>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</si>
  <si>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</si>
  <si>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</si>
  <si>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</si>
  <si>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</si>
  <si>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</si>
  <si>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</si>
  <si>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</si>
  <si>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</si>
  <si>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</si>
  <si>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</si>
  <si>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</si>
  <si>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</si>
  <si>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</si>
  <si>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</si>
  <si>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</si>
  <si>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</si>
  <si>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</si>
  <si>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</si>
  <si>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</si>
  <si>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</si>
  <si>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</si>
  <si>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</si>
  <si>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</si>
  <si>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</si>
  <si>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</si>
  <si>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</si>
  <si>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</si>
  <si>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</si>
  <si>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</si>
  <si>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</si>
  <si>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</si>
  <si>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</si>
  <si>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</si>
  <si>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</si>
  <si>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</si>
  <si>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</si>
  <si>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</si>
  <si>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</si>
  <si>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</si>
  <si>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</si>
  <si>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</si>
  <si>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</si>
  <si>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</si>
  <si>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</si>
  <si>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</si>
  <si>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</si>
  <si>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</si>
  <si>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</si>
  <si>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</si>
  <si>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</si>
  <si>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</si>
  <si>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</si>
  <si>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</si>
  <si>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</si>
  <si>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</si>
  <si>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</si>
  <si>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</si>
  <si>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</si>
  <si>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</si>
  <si>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</si>
  <si>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</si>
  <si>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</si>
  <si>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</si>
  <si>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</si>
  <si>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</si>
  <si>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</si>
  <si>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</si>
  <si>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</si>
  <si>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</si>
  <si>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</si>
  <si>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</si>
  <si>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</si>
  <si>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</si>
  <si>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</si>
  <si>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</si>
  <si>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</si>
  <si>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</si>
  <si>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</si>
  <si>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</si>
  <si>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</si>
  <si>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</si>
  <si>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</si>
  <si>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</si>
  <si>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</si>
  <si>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</si>
  <si>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</si>
  <si>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</si>
  <si>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</si>
  <si>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</si>
  <si>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</si>
  <si>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</si>
  <si>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</si>
  <si>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</si>
  <si>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</si>
  <si>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</si>
  <si>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</si>
  <si>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</si>
  <si>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</si>
  <si>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</si>
  <si>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</si>
  <si>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</si>
  <si>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</si>
  <si>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</si>
  <si>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</si>
  <si>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</si>
  <si>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</si>
  <si>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</si>
  <si>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</si>
  <si>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</si>
  <si>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</si>
  <si>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</si>
  <si>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</si>
  <si>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</si>
  <si>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</si>
  <si>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</si>
  <si>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</si>
  <si>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</si>
  <si>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</si>
  <si>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</si>
  <si>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</si>
  <si>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</si>
  <si>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</si>
  <si>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</si>
  <si>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</si>
  <si>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</si>
  <si>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</si>
  <si>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</si>
  <si>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</si>
  <si>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</si>
  <si>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</si>
  <si>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</si>
  <si>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</si>
  <si>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</si>
  <si>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</si>
  <si>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</si>
  <si>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</si>
  <si>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</si>
  <si>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</si>
  <si>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</si>
  <si>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</si>
  <si>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</si>
  <si>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</si>
  <si>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</si>
  <si>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</si>
  <si>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</si>
  <si>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</si>
  <si>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</si>
  <si>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</si>
  <si>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</si>
  <si>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</si>
  <si>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</si>
  <si>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</si>
  <si>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</si>
  <si>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</si>
  <si>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</si>
  <si>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</si>
  <si>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</si>
  <si>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</si>
  <si>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</si>
  <si>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</si>
  <si>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</si>
  <si>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</si>
  <si>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</si>
  <si>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</si>
  <si>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</si>
  <si>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</si>
  <si>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</si>
  <si>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</si>
  <si>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</si>
  <si>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</si>
  <si>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</si>
  <si>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</si>
  <si>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</si>
  <si>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</si>
  <si>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</si>
  <si>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</si>
  <si>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</si>
  <si>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</si>
  <si>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</si>
  <si>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</si>
  <si>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</si>
  <si>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</si>
  <si>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</si>
  <si>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</si>
  <si>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</si>
  <si>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</si>
  <si>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</si>
  <si>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</si>
  <si>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</si>
  <si>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</si>
  <si>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</si>
  <si>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</si>
  <si>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</si>
  <si>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</si>
  <si>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</si>
  <si>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</si>
  <si>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</si>
  <si>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</si>
  <si>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</si>
  <si>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</si>
  <si>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</si>
  <si>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</si>
  <si>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</si>
  <si>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</si>
  <si>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</si>
  <si>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</si>
  <si>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</si>
  <si>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</si>
  <si>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</si>
  <si>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</si>
  <si>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</si>
  <si>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</si>
  <si>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</si>
  <si>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</si>
  <si>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</si>
  <si>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</si>
  <si>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</si>
  <si>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</si>
  <si>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</si>
  <si>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</si>
  <si>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</si>
  <si>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</si>
  <si>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</si>
  <si>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</si>
  <si>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</si>
  <si>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</si>
  <si>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</si>
  <si>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</si>
  <si>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</si>
  <si>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</si>
  <si>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</si>
  <si>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</si>
  <si>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</si>
  <si>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</si>
  <si>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</si>
  <si>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</si>
  <si>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</si>
  <si>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</si>
  <si>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</si>
  <si>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</si>
  <si>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</si>
  <si>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</si>
  <si>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</si>
  <si>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</si>
  <si>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</si>
  <si>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</si>
  <si>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</si>
  <si>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</si>
  <si>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</si>
  <si>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</si>
  <si>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</si>
  <si>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</si>
  <si>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</si>
  <si>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</si>
  <si>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</si>
  <si>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</si>
  <si>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</si>
  <si>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</si>
  <si>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</si>
  <si>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</si>
  <si>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</si>
  <si>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</si>
  <si>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</si>
  <si>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</si>
  <si>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</si>
  <si>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</si>
  <si>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</si>
  <si>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</si>
  <si>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</si>
  <si>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</si>
  <si>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</si>
  <si>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</si>
  <si>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</si>
  <si>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</si>
  <si>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</si>
  <si>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</si>
  <si>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</si>
  <si>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</si>
  <si>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</si>
  <si>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</si>
  <si>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</si>
  <si>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</si>
  <si>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</si>
  <si>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</si>
  <si>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</si>
  <si>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</si>
  <si>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</si>
  <si>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</si>
  <si>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</si>
  <si>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</si>
  <si>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</si>
  <si>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</si>
  <si>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</si>
  <si>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</si>
  <si>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</si>
  <si>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</si>
  <si>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</si>
  <si>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</si>
  <si>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</si>
  <si>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</si>
  <si>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</si>
  <si>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</si>
  <si>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</si>
  <si>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</si>
  <si>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</si>
  <si>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</si>
  <si>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</si>
  <si>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</si>
  <si>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</si>
  <si>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</si>
  <si>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</si>
  <si>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</si>
  <si>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</si>
  <si>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</si>
  <si>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</si>
  <si>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</si>
  <si>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</si>
  <si>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</si>
  <si>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</si>
  <si>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</si>
  <si>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</si>
  <si>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</si>
  <si>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</si>
  <si>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</si>
  <si>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</si>
  <si>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</si>
  <si>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</si>
  <si>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</si>
  <si>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</si>
  <si>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</si>
  <si>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</si>
  <si>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</si>
  <si>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</si>
  <si>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</si>
  <si>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</si>
  <si>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</si>
  <si>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</si>
  <si>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</si>
  <si>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</si>
  <si>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</si>
  <si>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</si>
  <si>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</si>
  <si>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</si>
  <si>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</si>
  <si>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</si>
  <si>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</si>
  <si>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</si>
  <si>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</si>
  <si>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</si>
  <si>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</si>
  <si>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</si>
  <si>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</si>
  <si>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</si>
  <si>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</si>
  <si>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</si>
  <si>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</si>
  <si>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</si>
  <si>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</si>
  <si>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</si>
  <si>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</si>
  <si>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</si>
  <si>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</si>
  <si>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</si>
  <si>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</si>
  <si>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</si>
  <si>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</si>
  <si>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</si>
  <si>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</si>
  <si>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</si>
  <si>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</si>
  <si>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</si>
  <si>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</si>
  <si>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</si>
  <si>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</si>
  <si>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</si>
  <si>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</si>
  <si>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</si>
  <si>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</si>
  <si>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</si>
  <si>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</si>
  <si>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</si>
  <si>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</si>
  <si>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</si>
  <si>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</si>
  <si>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</si>
  <si>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</si>
  <si>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</si>
  <si>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</si>
  <si>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</si>
  <si>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</si>
  <si>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</si>
  <si>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</si>
  <si>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</si>
  <si>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</si>
  <si>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</si>
  <si>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</si>
  <si>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</si>
  <si>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</si>
  <si>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</si>
  <si>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</si>
  <si>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</si>
  <si>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</si>
  <si>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</si>
  <si>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</si>
  <si>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</si>
  <si>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</si>
  <si>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</si>
  <si>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</si>
  <si>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</si>
  <si>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</si>
  <si>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</si>
  <si>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</si>
  <si>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</si>
  <si>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</si>
  <si>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</si>
  <si>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</si>
  <si>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</si>
  <si>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</si>
  <si>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</si>
  <si>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</si>
  <si>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</si>
  <si>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</si>
  <si>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</si>
  <si>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</si>
  <si>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</si>
  <si>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</si>
  <si>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</si>
  <si>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</si>
  <si>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</si>
  <si>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</si>
  <si>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</si>
  <si>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</si>
  <si>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</si>
  <si>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</si>
  <si>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</si>
  <si>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</si>
  <si>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</si>
  <si>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</si>
  <si>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</si>
  <si>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</si>
  <si>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</si>
  <si>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</si>
  <si>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</si>
  <si>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</si>
  <si>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</si>
  <si>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</si>
  <si>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</si>
  <si>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</si>
  <si>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</si>
  <si>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</si>
  <si>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</si>
  <si>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</si>
  <si>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</si>
  <si>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</si>
  <si>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</si>
  <si>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</si>
  <si>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</si>
  <si>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</si>
  <si>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</si>
  <si>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</si>
  <si>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</si>
  <si>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</si>
  <si>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</si>
  <si>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</si>
  <si>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</si>
  <si>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</si>
  <si>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</si>
  <si>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</si>
  <si>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</si>
  <si>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</si>
  <si>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</si>
  <si>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</si>
  <si>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</si>
  <si>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</si>
  <si>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</si>
  <si>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</si>
  <si>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</si>
  <si>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</si>
  <si>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</si>
  <si>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</si>
  <si>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</si>
  <si>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</si>
  <si>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</si>
  <si>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</si>
  <si>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</si>
  <si>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</si>
  <si>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</si>
  <si>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</si>
  <si>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</si>
  <si>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</si>
  <si>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</si>
  <si>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</si>
  <si>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</si>
  <si>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</si>
  <si>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</si>
  <si>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</si>
  <si>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</si>
  <si>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</si>
  <si>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</si>
  <si>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</si>
  <si>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</si>
  <si>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</si>
  <si>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</si>
  <si>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</si>
  <si>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</si>
  <si>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</si>
  <si>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</si>
  <si>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</si>
  <si>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</si>
  <si>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</si>
  <si>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</si>
  <si>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</si>
  <si>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</si>
  <si>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</si>
  <si>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</si>
  <si>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</si>
  <si>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</si>
  <si>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</si>
  <si>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</si>
  <si>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</si>
  <si>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</si>
  <si>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</si>
  <si>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</si>
  <si>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</si>
  <si>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</si>
  <si>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</si>
  <si>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</si>
  <si>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</si>
  <si>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</si>
  <si>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</si>
  <si>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</si>
  <si>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</si>
  <si>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</si>
  <si>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</si>
  <si>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</si>
  <si>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</si>
  <si>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</si>
  <si>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</si>
  <si>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</si>
  <si>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</si>
  <si>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</si>
  <si>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</si>
  <si>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</si>
  <si>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</si>
  <si>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</si>
  <si>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</si>
  <si>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</si>
  <si>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</si>
  <si>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</si>
  <si>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</si>
  <si>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</si>
  <si>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</si>
  <si>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</si>
  <si>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</si>
  <si>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</si>
  <si>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</si>
  <si>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</si>
  <si>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</si>
  <si>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</si>
  <si>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</si>
  <si>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</si>
  <si>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</si>
  <si>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</si>
  <si>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</si>
  <si>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</si>
  <si>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</si>
  <si>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</si>
  <si>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</si>
  <si>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</si>
  <si>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</si>
  <si>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</si>
  <si>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</si>
  <si>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</si>
  <si>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</si>
  <si>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</si>
  <si>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</si>
  <si>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</si>
  <si>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</si>
  <si>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</si>
  <si>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</si>
  <si>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</si>
  <si>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</si>
  <si>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</si>
  <si>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</si>
  <si>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</si>
  <si>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</si>
  <si>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</si>
  <si>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</si>
  <si>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</si>
  <si>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</si>
  <si>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</si>
  <si>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</si>
  <si>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</si>
  <si>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</si>
  <si>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</si>
  <si>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</si>
  <si>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</si>
  <si>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</si>
  <si>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</si>
  <si>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</si>
  <si>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</si>
  <si>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</si>
  <si>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</si>
  <si>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</si>
  <si>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</si>
  <si>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</si>
  <si>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</si>
  <si>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</si>
  <si>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</si>
  <si>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</si>
  <si>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</si>
  <si>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</si>
  <si>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</si>
  <si>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</si>
  <si>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</si>
  <si>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</si>
  <si>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</si>
  <si>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</si>
  <si>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</si>
  <si>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</si>
  <si>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</si>
  <si>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</si>
  <si>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</si>
  <si>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</si>
  <si>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</si>
  <si>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</si>
  <si>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</si>
  <si>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</si>
  <si>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</si>
  <si>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</si>
  <si>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</si>
  <si>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</si>
  <si>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</si>
  <si>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</si>
  <si>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</si>
  <si>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</si>
  <si>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</si>
  <si>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</si>
  <si>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</si>
  <si>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</si>
  <si>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</si>
  <si>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</si>
  <si>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</si>
  <si>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</si>
  <si>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</si>
  <si>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</si>
  <si>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</si>
  <si>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</si>
  <si>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</si>
  <si>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</si>
  <si>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</si>
  <si>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</si>
  <si>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</si>
  <si>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</si>
  <si>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</si>
  <si>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</si>
  <si>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</si>
  <si>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</si>
  <si>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</si>
  <si>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</si>
  <si>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</si>
  <si>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</si>
  <si>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</si>
  <si>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</si>
  <si>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</si>
  <si>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</si>
  <si>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</si>
  <si>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</si>
  <si>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</si>
  <si>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</si>
  <si>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</si>
  <si>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</si>
  <si>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</si>
  <si>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</si>
  <si>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</si>
  <si>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</si>
  <si>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</si>
  <si>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</si>
  <si>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</si>
  <si>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</si>
  <si>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</si>
  <si>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</si>
  <si>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</si>
  <si>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</si>
  <si>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</si>
  <si>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</si>
  <si>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</si>
  <si>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</si>
  <si>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</si>
  <si>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</si>
  <si>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</si>
  <si>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</si>
  <si>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</si>
  <si>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</si>
  <si>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</si>
  <si>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</si>
  <si>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</si>
  <si>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</si>
  <si>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</si>
  <si>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</si>
  <si>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</si>
  <si>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</si>
  <si>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</si>
  <si>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</si>
  <si>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</si>
  <si>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</si>
  <si>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</si>
  <si>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</si>
  <si>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</si>
  <si>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</si>
  <si>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</si>
  <si>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</si>
  <si>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</si>
  <si>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</si>
  <si>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</si>
  <si>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</si>
  <si>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</si>
  <si>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</si>
  <si>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</si>
  <si>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</si>
  <si>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</si>
  <si>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</si>
  <si>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</si>
  <si>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</si>
  <si>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</si>
  <si>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</si>
  <si>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</si>
  <si>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</si>
  <si>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</si>
  <si>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</si>
  <si>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</si>
  <si>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</si>
  <si>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</si>
  <si>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</si>
  <si>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</si>
  <si>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</si>
  <si>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</si>
  <si>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</si>
  <si>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</si>
  <si>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</si>
  <si>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</si>
  <si>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</si>
  <si>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</si>
  <si>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</si>
  <si>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</si>
  <si>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</si>
  <si>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</si>
  <si>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</si>
  <si>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</si>
  <si>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</si>
  <si>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</si>
  <si>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</si>
  <si>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</si>
  <si>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</si>
  <si>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</si>
  <si>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</si>
  <si>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</si>
  <si>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</si>
  <si>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</si>
  <si>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</si>
  <si>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</si>
  <si>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</si>
  <si>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</si>
  <si>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</si>
  <si>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</si>
  <si>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</si>
  <si>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</si>
  <si>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</si>
  <si>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</si>
  <si>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</si>
  <si>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</si>
  <si>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</si>
  <si>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</si>
  <si>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</si>
  <si>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</si>
  <si>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</si>
  <si>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</si>
  <si>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</si>
  <si>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</si>
  <si>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</si>
  <si>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</si>
  <si>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</si>
  <si>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</si>
  <si>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</si>
  <si>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</si>
  <si>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</si>
  <si>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</si>
  <si>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</si>
  <si>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</si>
  <si>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</si>
  <si>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</si>
  <si>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</si>
  <si>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</si>
  <si>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</si>
  <si>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</si>
  <si>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</si>
  <si>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</si>
  <si>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</si>
  <si>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</si>
  <si>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</si>
  <si>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</si>
  <si>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</si>
  <si>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</si>
  <si>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</si>
  <si>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</si>
  <si>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</si>
  <si>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</si>
  <si>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</si>
  <si>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</si>
  <si>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</si>
  <si>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</si>
  <si>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</si>
  <si>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</si>
  <si>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</si>
  <si>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</si>
  <si>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</si>
  <si>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</si>
  <si>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</si>
  <si>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</si>
  <si>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</si>
  <si>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</si>
  <si>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</si>
  <si>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</si>
  <si>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</si>
  <si>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</si>
  <si>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</si>
  <si>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</si>
  <si>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</si>
  <si>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</si>
  <si>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</si>
  <si>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</si>
  <si>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</si>
  <si>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</si>
  <si>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</si>
  <si>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</si>
  <si>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</si>
  <si>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</si>
  <si>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</si>
  <si>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</si>
  <si>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</si>
  <si>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</si>
  <si>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</si>
  <si>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</si>
  <si>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</si>
  <si>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</si>
  <si>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</si>
  <si>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</si>
  <si>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</si>
  <si>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</si>
  <si>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</si>
  <si>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</si>
  <si>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</si>
  <si>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</si>
  <si>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</si>
  <si>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</si>
  <si>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</si>
  <si>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</si>
  <si>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</si>
  <si>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</si>
  <si>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</si>
  <si>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</si>
  <si>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</si>
  <si>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</si>
  <si>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</si>
  <si>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</si>
  <si>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</si>
  <si>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</si>
  <si>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</si>
  <si>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</si>
  <si>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</si>
  <si>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</si>
  <si>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</si>
  <si>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</si>
  <si>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</si>
  <si>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</si>
  <si>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</si>
  <si>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</si>
  <si>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</si>
  <si>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</si>
  <si>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</si>
  <si>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</si>
  <si>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</si>
  <si>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</si>
  <si>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</si>
  <si>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</si>
  <si>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</si>
  <si>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</si>
  <si>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</si>
  <si>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</si>
  <si>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</si>
  <si>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</si>
  <si>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</si>
  <si>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</si>
  <si>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</si>
  <si>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</si>
  <si>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</si>
  <si>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</si>
  <si>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</si>
  <si>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</si>
  <si>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</si>
  <si>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</si>
  <si>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</si>
  <si>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</si>
  <si>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</si>
  <si>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</si>
  <si>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</si>
  <si>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</si>
  <si>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</si>
  <si>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</si>
  <si>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</si>
  <si>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</si>
  <si>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</si>
  <si>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</si>
  <si>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</si>
  <si>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</si>
  <si>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</si>
  <si>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</si>
  <si>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</si>
  <si>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</si>
  <si>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</si>
  <si>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</si>
  <si>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</si>
  <si>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</si>
  <si>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</si>
  <si>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</si>
  <si>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</si>
  <si>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</si>
  <si>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</si>
  <si>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</si>
  <si>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</si>
  <si>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</si>
  <si>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</si>
  <si>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</si>
  <si>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</si>
  <si>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</si>
  <si>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</si>
  <si>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</si>
  <si>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</si>
  <si>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</si>
  <si>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</si>
  <si>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</si>
  <si>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</si>
  <si>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</si>
  <si>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</si>
  <si>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</si>
  <si>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</si>
  <si>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</si>
  <si>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</si>
  <si>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</si>
  <si>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</si>
  <si>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</si>
  <si>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</si>
  <si>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</si>
  <si>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</si>
  <si>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</si>
  <si>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</si>
  <si>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</si>
  <si>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</si>
  <si>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</si>
  <si>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</si>
  <si>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</si>
  <si>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</si>
  <si>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</si>
  <si>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</si>
  <si>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</si>
  <si>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</si>
  <si>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</si>
  <si>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</si>
  <si>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</si>
  <si>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</si>
  <si>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</si>
  <si>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</si>
  <si>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</si>
  <si>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</si>
  <si>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</si>
  <si>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</si>
  <si>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</si>
  <si>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</si>
  <si>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</si>
  <si>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</si>
  <si>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</si>
  <si>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</si>
  <si>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</si>
  <si>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</si>
  <si>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</si>
  <si>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</si>
  <si>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</si>
  <si>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</si>
  <si>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</si>
  <si>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</si>
  <si>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</si>
  <si>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</si>
  <si>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</si>
  <si>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</si>
  <si>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</si>
  <si>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</si>
  <si>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</si>
  <si>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</si>
  <si>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</si>
  <si>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</si>
  <si>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</si>
  <si>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</si>
  <si>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</si>
  <si>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</si>
  <si>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</si>
  <si>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</si>
  <si>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</si>
  <si>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</si>
  <si>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</si>
  <si>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</si>
  <si>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</si>
  <si>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</si>
  <si>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</si>
  <si>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</si>
  <si>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</si>
  <si>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</si>
  <si>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</si>
  <si>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</si>
  <si>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</si>
  <si>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</si>
  <si>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</si>
  <si>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</si>
  <si>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</si>
  <si>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</si>
  <si>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</si>
  <si>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</si>
  <si>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</si>
  <si>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</si>
  <si>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</si>
  <si>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</si>
  <si>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</si>
  <si>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</si>
  <si>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</si>
  <si>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</si>
  <si>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</si>
  <si>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</si>
  <si>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</si>
  <si>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</si>
  <si>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</si>
  <si>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</si>
  <si>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</si>
  <si>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</si>
  <si>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</si>
  <si>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</si>
  <si>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</si>
  <si>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</si>
  <si>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</si>
  <si>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</si>
  <si>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</si>
  <si>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</si>
  <si>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</si>
  <si>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</si>
  <si>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</si>
  <si>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</si>
  <si>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</si>
  <si>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</si>
  <si>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</si>
  <si>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</si>
  <si>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</si>
  <si>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</si>
  <si>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</si>
  <si>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</si>
  <si>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</si>
  <si>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</si>
  <si>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</si>
  <si>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</si>
  <si>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</si>
  <si>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</si>
  <si>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</si>
  <si>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</si>
  <si>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</si>
  <si>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</si>
  <si>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</si>
  <si>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</si>
  <si>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</si>
  <si>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</si>
  <si>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</si>
  <si>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</si>
  <si>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</si>
  <si>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</si>
  <si>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</si>
  <si>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</si>
  <si>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</si>
  <si>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</si>
  <si>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</si>
  <si>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</si>
  <si>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</si>
  <si>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</si>
  <si>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</si>
  <si>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</si>
  <si>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</si>
  <si>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</si>
  <si>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</si>
  <si>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</si>
  <si>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</si>
  <si>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</si>
  <si>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</si>
  <si>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</si>
  <si>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</si>
  <si>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</si>
  <si>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</si>
  <si>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</si>
  <si>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</si>
  <si>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</si>
  <si>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</si>
  <si>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</si>
  <si>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</si>
  <si>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</si>
  <si>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</si>
  <si>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</si>
  <si>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</si>
  <si>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</si>
  <si>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</si>
  <si>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</si>
  <si>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</si>
  <si>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</si>
  <si>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</si>
  <si>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</si>
  <si>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</si>
  <si>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</si>
  <si>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</si>
  <si>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</si>
  <si>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</si>
  <si>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</si>
  <si>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</si>
  <si>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</si>
  <si>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</si>
  <si>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</si>
  <si>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</si>
  <si>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</si>
  <si>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</si>
  <si>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</si>
  <si>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</si>
  <si>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</si>
  <si>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</si>
  <si>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</si>
  <si>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</si>
  <si>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</si>
  <si>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</si>
  <si>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</si>
  <si>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</si>
  <si>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</si>
  <si>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</si>
  <si>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</si>
  <si>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</si>
  <si>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</si>
  <si>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</si>
  <si>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</si>
  <si>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</si>
  <si>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</si>
  <si>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</si>
  <si>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</si>
  <si>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</si>
  <si>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</si>
  <si>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</si>
  <si>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</si>
  <si>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</si>
  <si>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</si>
  <si>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</si>
  <si>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</si>
  <si>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</si>
  <si>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</si>
  <si>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</si>
  <si>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</si>
  <si>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</si>
  <si>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</si>
  <si>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</si>
  <si>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</si>
  <si>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</si>
  <si>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</si>
  <si>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</si>
  <si>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</si>
  <si>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</si>
  <si>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</si>
  <si>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</si>
  <si>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</si>
  <si>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</si>
  <si>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</si>
  <si>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</si>
  <si>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</si>
  <si>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</si>
  <si>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</si>
  <si>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</si>
  <si>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</si>
  <si>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</si>
  <si>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</si>
  <si>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</si>
  <si>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</si>
  <si>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</si>
  <si>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</si>
  <si>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</si>
  <si>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</si>
  <si>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</si>
  <si>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</si>
  <si>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</si>
  <si>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</si>
  <si>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</si>
  <si>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</si>
  <si>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</si>
  <si>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</si>
  <si>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</si>
  <si>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</si>
  <si>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</si>
  <si>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</si>
  <si>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</si>
  <si>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</si>
  <si>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</si>
  <si>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</si>
  <si>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</si>
  <si>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</si>
  <si>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</si>
  <si>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</si>
  <si>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</si>
  <si>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</si>
  <si>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</si>
  <si>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</si>
  <si>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</si>
  <si>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</si>
  <si>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</si>
  <si>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</si>
  <si>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</si>
  <si>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</si>
  <si>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</si>
  <si>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</si>
  <si>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</si>
  <si>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</si>
  <si>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</si>
  <si>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</si>
  <si>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</si>
  <si>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</si>
  <si>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</si>
  <si>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</si>
  <si>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</si>
  <si>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</si>
  <si>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</si>
  <si>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</si>
  <si>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</si>
  <si>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</si>
  <si>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</si>
  <si>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</si>
  <si>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</si>
  <si>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</si>
  <si>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</si>
  <si>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</si>
  <si>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</si>
  <si>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</si>
  <si>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</si>
  <si>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</si>
  <si>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</si>
  <si>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</si>
  <si>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</si>
  <si>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</si>
  <si>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</si>
  <si>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</si>
  <si>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</si>
  <si>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</si>
  <si>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</si>
  <si>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</si>
  <si>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</si>
  <si>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</si>
  <si>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</si>
  <si>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</si>
  <si>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</si>
  <si>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</si>
  <si>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</si>
  <si>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</si>
  <si>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</si>
  <si>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</si>
  <si>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</si>
  <si>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</si>
  <si>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</si>
  <si>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</si>
  <si>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</si>
  <si>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</si>
  <si>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</si>
  <si>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</si>
  <si>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</si>
  <si>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</si>
  <si>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</si>
  <si>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</si>
  <si>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</si>
  <si>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</si>
  <si>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</si>
  <si>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</si>
  <si>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</si>
  <si>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</si>
  <si>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</si>
  <si>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</si>
  <si>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</si>
  <si>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</si>
  <si>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</si>
  <si>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</si>
  <si>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</si>
  <si>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</si>
  <si>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</si>
  <si>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</si>
  <si>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</si>
  <si>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</si>
  <si>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</si>
  <si>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</si>
  <si>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</si>
  <si>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</si>
  <si>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</si>
  <si>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</si>
  <si>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</si>
  <si>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</si>
  <si>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</si>
  <si>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</si>
  <si>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</si>
  <si>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</si>
  <si>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</si>
  <si>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</si>
  <si>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</si>
  <si>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</si>
  <si>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</si>
  <si>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</si>
  <si>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</si>
  <si>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</si>
  <si>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</si>
  <si>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</si>
  <si>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</si>
  <si>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</si>
  <si>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</si>
  <si>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</si>
  <si>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</si>
  <si>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</si>
  <si>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</si>
  <si>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</si>
  <si>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</si>
  <si>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</si>
  <si>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</si>
  <si>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</si>
  <si>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</si>
  <si>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</si>
  <si>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</si>
  <si>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</si>
  <si>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</si>
  <si>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</si>
  <si>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</si>
  <si>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</si>
  <si>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</si>
  <si>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</si>
  <si>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</si>
  <si>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</si>
  <si>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</si>
  <si>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</si>
  <si>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</si>
  <si>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</si>
  <si>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</si>
  <si>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</si>
  <si>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</si>
  <si>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</si>
  <si>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</si>
  <si>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</si>
  <si>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</si>
  <si>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</si>
  <si>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</si>
  <si>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</si>
  <si>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</si>
  <si>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</si>
  <si>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</si>
  <si>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</si>
  <si>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</si>
  <si>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</si>
  <si>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</si>
  <si>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</si>
  <si>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</si>
  <si>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</si>
  <si>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</si>
  <si>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</si>
  <si>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</si>
  <si>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</si>
  <si>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</si>
  <si>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</si>
  <si>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</si>
  <si>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</si>
  <si>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</si>
  <si>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</si>
  <si>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</si>
  <si>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</si>
  <si>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</si>
  <si>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</si>
  <si>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</si>
  <si>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</si>
  <si>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</si>
  <si>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</si>
  <si>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</si>
  <si>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</si>
  <si>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</si>
  <si>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</si>
  <si>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</si>
  <si>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</si>
  <si>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</si>
  <si>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</si>
  <si>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</si>
  <si>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</si>
  <si>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</si>
  <si>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</si>
  <si>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</si>
  <si>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</si>
  <si>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</si>
  <si>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</si>
  <si>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</si>
  <si>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</si>
  <si>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</si>
  <si>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</si>
  <si>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</si>
  <si>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</si>
  <si>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</si>
  <si>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</si>
  <si>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</si>
  <si>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</si>
  <si>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</si>
  <si>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</si>
  <si>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</si>
  <si>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</si>
  <si>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</si>
  <si>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</si>
  <si>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</si>
  <si>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</si>
  <si>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</si>
  <si>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</si>
  <si>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</si>
  <si>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</si>
  <si>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</si>
  <si>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</si>
  <si>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</si>
  <si>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</si>
  <si>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</si>
  <si>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</si>
  <si>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</si>
  <si>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</si>
  <si>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</si>
  <si>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</si>
  <si>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</si>
  <si>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</si>
  <si>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</si>
  <si>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</si>
  <si>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</si>
  <si>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</si>
  <si>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</si>
  <si>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</si>
  <si>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</si>
  <si>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</si>
  <si>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</si>
  <si>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</si>
  <si>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</si>
  <si>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</si>
  <si>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</si>
  <si>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</si>
  <si>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</si>
  <si>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</si>
  <si>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</si>
  <si>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</si>
  <si>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</si>
  <si>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</si>
  <si>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</si>
  <si>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</si>
  <si>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</si>
  <si>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</si>
  <si>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</si>
  <si>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</si>
  <si>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</si>
  <si>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</si>
  <si>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</si>
  <si>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</si>
  <si>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</si>
  <si>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</si>
  <si>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</si>
  <si>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</si>
  <si>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</si>
  <si>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</si>
  <si>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</si>
  <si>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</si>
  <si>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</si>
  <si>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</si>
  <si>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</si>
  <si>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</si>
  <si>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</si>
  <si>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</si>
  <si>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</si>
  <si>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</si>
  <si>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</si>
  <si>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</si>
  <si>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</si>
  <si>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</si>
  <si>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</si>
  <si>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</si>
  <si>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</si>
  <si>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</si>
  <si>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</si>
  <si>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</si>
  <si>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</si>
  <si>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</si>
  <si>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</si>
  <si>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</si>
  <si>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</si>
  <si>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</si>
  <si>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</si>
  <si>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</si>
  <si>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</si>
  <si>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</si>
  <si>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</si>
  <si>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</si>
  <si>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</si>
  <si>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</si>
  <si>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</si>
  <si>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</si>
  <si>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</si>
  <si>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</si>
  <si>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</si>
  <si>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</si>
  <si>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</si>
  <si>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</si>
  <si>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</si>
  <si>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</si>
  <si>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</si>
  <si>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</si>
  <si>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</si>
  <si>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</si>
  <si>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</si>
  <si>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</si>
  <si>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</si>
  <si>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</si>
  <si>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</si>
  <si>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</si>
  <si>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</si>
  <si>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</si>
  <si>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</si>
  <si>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</si>
  <si>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</si>
  <si>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</si>
  <si>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</si>
  <si>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</si>
  <si>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</si>
  <si>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</si>
  <si>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</si>
  <si>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</si>
  <si>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</si>
  <si>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</si>
  <si>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</si>
  <si>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</si>
  <si>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</si>
  <si>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</si>
  <si>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</si>
  <si>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</si>
  <si>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</si>
  <si>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</si>
  <si>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</si>
  <si>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</si>
  <si>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</si>
  <si>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</si>
  <si>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</si>
  <si>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</si>
  <si>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</si>
  <si>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</si>
  <si>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</si>
  <si>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</si>
  <si>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</si>
  <si>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</si>
  <si>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</si>
  <si>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</si>
  <si>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</si>
  <si>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</si>
  <si>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</si>
  <si>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</si>
  <si>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</si>
  <si>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</si>
  <si>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</si>
  <si>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</si>
  <si>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</si>
  <si>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</si>
  <si>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</si>
  <si>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</si>
  <si>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</si>
  <si>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</si>
  <si>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</si>
  <si>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</si>
  <si>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</si>
  <si>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</si>
  <si>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</si>
  <si>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</si>
  <si>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</si>
  <si>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</si>
  <si>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</si>
  <si>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</si>
  <si>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</si>
  <si>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</si>
  <si>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</si>
  <si>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</si>
  <si>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</si>
  <si>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</si>
  <si>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</si>
  <si>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</si>
  <si>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</si>
  <si>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</si>
  <si>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</si>
  <si>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</si>
  <si>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</si>
  <si>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</si>
  <si>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</si>
  <si>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</si>
  <si>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</si>
  <si>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</si>
  <si>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</si>
  <si>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</si>
  <si>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</si>
  <si>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</si>
  <si>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</si>
  <si>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</si>
  <si>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</si>
  <si>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</si>
  <si>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</si>
  <si>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</si>
  <si>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</si>
  <si>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</si>
  <si>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</si>
  <si>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</si>
  <si>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</si>
  <si>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</si>
  <si>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</si>
  <si>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</si>
  <si>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</si>
  <si>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</si>
  <si>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</si>
  <si>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</si>
  <si>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</si>
  <si>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</si>
  <si>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</si>
  <si>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</si>
  <si>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</si>
  <si>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</si>
  <si>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</si>
  <si>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</si>
  <si>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</si>
  <si>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</si>
  <si>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</si>
  <si>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</si>
  <si>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</si>
  <si>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</si>
  <si>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</si>
  <si>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</si>
  <si>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</si>
  <si>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</si>
  <si>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</si>
  <si>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</si>
  <si>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</si>
  <si>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</si>
  <si>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</si>
  <si>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</si>
  <si>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</si>
  <si>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</si>
  <si>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</si>
  <si>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</si>
  <si>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</si>
  <si>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</si>
  <si>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</si>
  <si>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</si>
  <si>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</si>
  <si>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</si>
  <si>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</si>
  <si>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</si>
  <si>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</si>
  <si>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</si>
  <si>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</si>
  <si>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</si>
  <si>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</si>
  <si>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</si>
  <si>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</si>
  <si>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</si>
  <si>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</si>
  <si>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</si>
  <si>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</si>
  <si>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</si>
  <si>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</si>
  <si>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</si>
  <si>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</si>
  <si>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</si>
  <si>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</si>
  <si>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</si>
  <si>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</si>
  <si>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</si>
  <si>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</si>
  <si>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</si>
  <si>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</si>
  <si>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</si>
  <si>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</si>
  <si>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</si>
  <si>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</si>
  <si>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</si>
  <si>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</si>
  <si>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</si>
  <si>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</si>
  <si>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</si>
  <si>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</si>
  <si>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</si>
  <si>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</si>
  <si>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</si>
  <si>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</si>
  <si>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</si>
  <si>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</si>
  <si>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</si>
  <si>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</si>
  <si>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</si>
  <si>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</si>
  <si>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</si>
  <si>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</si>
  <si>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</si>
  <si>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</si>
  <si>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</si>
  <si>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</si>
  <si>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</si>
  <si>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</si>
  <si>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</si>
  <si>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</si>
  <si>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</si>
  <si>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</si>
  <si>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</si>
  <si>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</si>
  <si>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</si>
  <si>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</si>
  <si>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</si>
  <si>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</si>
  <si>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</si>
  <si>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</si>
  <si>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</si>
  <si>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</si>
  <si>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</si>
  <si>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</si>
  <si>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</si>
  <si>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</si>
  <si>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</si>
  <si>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</si>
  <si>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</si>
  <si>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</si>
  <si>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</si>
  <si>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</si>
  <si>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</si>
  <si>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</si>
  <si>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</si>
  <si>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</si>
  <si>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</si>
  <si>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</si>
  <si>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</si>
  <si>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</si>
  <si>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</si>
  <si>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</si>
  <si>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</si>
  <si>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</si>
  <si>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</si>
  <si>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</si>
  <si>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</si>
  <si>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</si>
  <si>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</si>
  <si>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</si>
  <si>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</si>
  <si>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</si>
  <si>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</si>
  <si>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</si>
  <si>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</si>
  <si>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</si>
  <si>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</si>
  <si>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</si>
  <si>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</si>
  <si>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</si>
  <si>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</si>
  <si>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</si>
  <si>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</si>
  <si>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</si>
  <si>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</si>
  <si>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</si>
  <si>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</si>
  <si>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</si>
  <si>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</si>
  <si>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</si>
  <si>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</si>
  <si>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</si>
  <si>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</si>
  <si>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</si>
  <si>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</si>
  <si>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</si>
  <si>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</si>
  <si>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</si>
  <si>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</si>
  <si>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</si>
  <si>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</si>
  <si>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</si>
  <si>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</si>
  <si>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</si>
  <si>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</si>
  <si>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</si>
  <si>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</si>
  <si>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</si>
  <si>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</si>
  <si>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</si>
  <si>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</si>
  <si>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</si>
  <si>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</si>
  <si>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</si>
  <si>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</si>
  <si>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</si>
  <si>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</si>
  <si>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</si>
  <si>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</si>
  <si>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</si>
  <si>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</si>
  <si>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</si>
  <si>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</si>
  <si>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</si>
  <si>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</si>
  <si>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</si>
  <si>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</si>
  <si>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</si>
  <si>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</si>
  <si>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</si>
  <si>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</si>
  <si>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</si>
  <si>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</si>
  <si>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</si>
  <si>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</si>
  <si>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</si>
  <si>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</si>
  <si>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</si>
  <si>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</si>
  <si>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</si>
  <si>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</si>
  <si>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</si>
  <si>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</si>
  <si>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</si>
  <si>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</si>
  <si>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</si>
  <si>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</si>
  <si>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</si>
  <si>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</si>
  <si>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</si>
  <si>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</si>
  <si>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</si>
  <si>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</si>
  <si>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</si>
  <si>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</si>
  <si>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</si>
  <si>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</si>
  <si>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</si>
  <si>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</si>
  <si>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</si>
  <si>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</si>
  <si>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</si>
  <si>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</si>
  <si>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</si>
  <si>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</si>
  <si>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</si>
  <si>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</si>
  <si>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</si>
  <si>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</si>
  <si>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</si>
  <si>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</si>
  <si>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</si>
  <si>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</si>
  <si>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</si>
  <si>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</si>
  <si>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</si>
  <si>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</si>
  <si>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</si>
  <si>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</si>
  <si>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</si>
  <si>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</si>
  <si>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</si>
  <si>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</si>
  <si>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</si>
  <si>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</si>
  <si>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</si>
  <si>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</si>
  <si>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</si>
  <si>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</si>
  <si>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</si>
  <si>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</si>
  <si>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</si>
  <si>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</si>
  <si>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</si>
  <si>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</si>
  <si>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</si>
  <si>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</si>
  <si>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</si>
  <si>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</si>
  <si>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</si>
  <si>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</si>
  <si>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</si>
  <si>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</si>
  <si>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</si>
  <si>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</si>
  <si>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</si>
  <si>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</si>
  <si>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</si>
  <si>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</si>
  <si>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</si>
  <si>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</si>
  <si>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</si>
  <si>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</si>
  <si>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</si>
  <si>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</si>
  <si>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</si>
  <si>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</si>
  <si>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</si>
  <si>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</si>
  <si>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</si>
  <si>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</si>
  <si>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</si>
  <si>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</si>
  <si>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</si>
  <si>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</si>
  <si>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</si>
  <si>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</si>
  <si>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</si>
  <si>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</si>
  <si>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</si>
  <si>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</si>
  <si>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</si>
  <si>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</si>
  <si>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</si>
  <si>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</si>
  <si>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</si>
  <si>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</si>
  <si>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</si>
  <si>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</si>
  <si>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</si>
  <si>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</si>
  <si>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</si>
  <si>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</si>
  <si>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</si>
  <si>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</si>
  <si>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</si>
  <si>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</si>
  <si>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</si>
  <si>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</si>
  <si>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</si>
  <si>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</si>
  <si>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</si>
  <si>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</si>
  <si>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</si>
  <si>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</si>
  <si>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</si>
  <si>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</si>
  <si>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</si>
  <si>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</si>
  <si>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</si>
  <si>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</si>
  <si>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</si>
  <si>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</si>
  <si>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</si>
  <si>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</si>
  <si>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</si>
  <si>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</si>
  <si>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</si>
  <si>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</si>
  <si>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</si>
  <si>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</si>
  <si>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</si>
  <si>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</si>
  <si>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</si>
  <si>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</si>
  <si>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</si>
  <si>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</si>
  <si>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</si>
  <si>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</si>
  <si>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</si>
  <si>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</si>
  <si>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</si>
  <si>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</si>
  <si>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</si>
  <si>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</si>
  <si>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</si>
  <si>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</si>
  <si>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</si>
  <si>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</si>
  <si>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</si>
  <si>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</si>
  <si>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</si>
  <si>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</si>
  <si>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</si>
  <si>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</si>
  <si>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</si>
  <si>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</si>
  <si>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</si>
  <si>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</si>
  <si>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</si>
  <si>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</si>
  <si>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</si>
  <si>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</si>
  <si>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</si>
  <si>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</si>
  <si>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</si>
  <si>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</si>
  <si>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</si>
  <si>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</si>
  <si>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</si>
  <si>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</si>
  <si>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</si>
  <si>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</si>
  <si>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</si>
  <si>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</si>
  <si>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</si>
  <si>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</si>
  <si>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</si>
  <si>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</si>
  <si>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</si>
  <si>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</si>
  <si>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</si>
  <si>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</si>
  <si>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</si>
  <si>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</si>
  <si>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</si>
  <si>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</si>
  <si>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</si>
  <si>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</si>
  <si>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</si>
  <si>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</si>
  <si>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</si>
  <si>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</si>
  <si>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</si>
  <si>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</si>
  <si>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</si>
  <si>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</si>
  <si>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</si>
  <si>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</si>
  <si>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</si>
  <si>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</si>
  <si>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</si>
  <si>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</si>
  <si>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</si>
  <si>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</si>
  <si>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</si>
  <si>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</si>
  <si>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</si>
  <si>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</si>
  <si>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</si>
  <si>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</si>
  <si>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</si>
  <si>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</si>
  <si>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</si>
  <si>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</si>
  <si>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</si>
  <si>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</si>
  <si>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</si>
  <si>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</si>
  <si>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</si>
  <si>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</si>
  <si>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</si>
  <si>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</si>
  <si>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</si>
  <si>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</si>
  <si>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</si>
  <si>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</si>
  <si>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</si>
  <si>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</si>
  <si>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</si>
  <si>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</si>
  <si>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</si>
  <si>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</si>
  <si>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</si>
  <si>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</si>
  <si>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</si>
  <si>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</si>
  <si>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</si>
  <si>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</si>
  <si>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</si>
  <si>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</si>
  <si>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</si>
  <si>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</si>
  <si>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</si>
  <si>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</si>
  <si>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</si>
  <si>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</si>
  <si>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</si>
  <si>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</si>
  <si>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</si>
  <si>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</si>
  <si>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</si>
  <si>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</si>
  <si>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</si>
  <si>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</si>
  <si>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</si>
  <si>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</si>
  <si>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</si>
  <si>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</si>
  <si>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</si>
  <si>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</si>
  <si>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</si>
  <si>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</si>
  <si>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</si>
  <si>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</si>
  <si>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</si>
  <si>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</si>
  <si>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</si>
  <si>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</si>
  <si>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</si>
  <si>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</si>
  <si>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</si>
  <si>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</si>
  <si>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</si>
  <si>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</si>
  <si>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</si>
  <si>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</si>
  <si>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</si>
  <si>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</si>
  <si>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</si>
  <si>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</si>
  <si>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</si>
  <si>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</si>
  <si>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</si>
  <si>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</si>
  <si>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</si>
  <si>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</si>
  <si>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</si>
  <si>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</si>
  <si>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</si>
  <si>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</si>
  <si>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</si>
  <si>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</si>
  <si>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</si>
  <si>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</si>
  <si>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</si>
  <si>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</si>
  <si>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</si>
  <si>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</si>
  <si>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</si>
  <si>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</si>
  <si>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</si>
  <si>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</si>
  <si>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</si>
  <si>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</si>
  <si>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</si>
  <si>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</si>
  <si>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</si>
  <si>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</si>
  <si>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</si>
  <si>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</si>
  <si>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</si>
  <si>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</si>
  <si>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</si>
  <si>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</si>
  <si>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</si>
  <si>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</si>
  <si>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</si>
  <si>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</si>
  <si>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</si>
  <si>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</si>
  <si>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</si>
  <si>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</si>
  <si>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</si>
  <si>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</si>
  <si>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</si>
  <si>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</si>
  <si>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</si>
  <si>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</si>
  <si>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</si>
  <si>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</si>
  <si>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</si>
  <si>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</si>
  <si>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</si>
  <si>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</si>
  <si>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</si>
  <si>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</si>
  <si>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</si>
  <si>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</si>
  <si>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</si>
  <si>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</si>
  <si>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</si>
  <si>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</si>
  <si>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</si>
  <si>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</si>
  <si>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</si>
  <si>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</si>
  <si>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</si>
  <si>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</si>
  <si>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</si>
  <si>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</si>
  <si>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</si>
  <si>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</si>
  <si>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</si>
  <si>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</si>
  <si>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</si>
  <si>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</si>
  <si>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</si>
  <si>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</si>
  <si>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</si>
  <si>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</si>
  <si>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</si>
  <si>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</si>
  <si>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</si>
  <si>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</si>
  <si>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</si>
  <si>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</si>
  <si>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</si>
  <si>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</si>
  <si>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</si>
  <si>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</si>
  <si>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</si>
  <si>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</si>
  <si>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</si>
  <si>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</si>
  <si>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</si>
  <si>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</si>
  <si>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</si>
  <si>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</si>
  <si>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</si>
  <si>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</si>
  <si>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</si>
  <si>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</si>
  <si>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</si>
  <si>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</si>
  <si>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</si>
  <si>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</si>
  <si>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</si>
  <si>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</si>
  <si>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</si>
  <si>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</si>
  <si>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</si>
  <si>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</si>
  <si>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</si>
  <si>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</si>
  <si>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</si>
  <si>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</si>
  <si>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</si>
  <si>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</si>
  <si>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</si>
  <si>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</si>
  <si>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</si>
  <si>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</si>
  <si>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</si>
  <si>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</si>
  <si>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</si>
  <si>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</si>
  <si>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</si>
  <si>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</si>
  <si>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</si>
  <si>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</si>
  <si>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</si>
  <si>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</si>
  <si>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</si>
  <si>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</si>
  <si>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</si>
  <si>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</si>
  <si>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</si>
  <si>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</si>
  <si>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</si>
  <si>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</si>
  <si>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</si>
  <si>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</si>
  <si>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</si>
  <si>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</si>
  <si>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</si>
  <si>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</si>
  <si>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</si>
  <si>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</si>
  <si>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</si>
  <si>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</si>
  <si>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</si>
  <si>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</si>
  <si>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</si>
  <si>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</si>
  <si>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</si>
  <si>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</si>
  <si>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</si>
  <si>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</si>
  <si>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</si>
  <si>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</si>
  <si>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</si>
  <si>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</si>
  <si>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</si>
  <si>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</si>
  <si>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</si>
  <si>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</si>
  <si>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</si>
  <si>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</si>
  <si>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</si>
  <si>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</si>
  <si>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</si>
  <si>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</si>
  <si>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</si>
  <si>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</si>
  <si>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</si>
  <si>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</si>
  <si>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</si>
  <si>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</si>
  <si>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</si>
  <si>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</si>
  <si>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</si>
  <si>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</si>
  <si>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</si>
  <si>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</si>
  <si>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</si>
  <si>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</si>
  <si>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</si>
  <si>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</si>
  <si>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</si>
  <si>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</si>
  <si>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</si>
  <si>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</si>
  <si>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</si>
  <si>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</si>
  <si>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</si>
  <si>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</si>
  <si>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</si>
  <si>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</si>
  <si>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</si>
  <si>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</si>
  <si>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</si>
  <si>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</si>
  <si>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</si>
  <si>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</si>
  <si>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</si>
  <si>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</si>
  <si>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</si>
  <si>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</si>
  <si>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</si>
  <si>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</si>
  <si>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</si>
  <si>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</si>
  <si>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</si>
  <si>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</si>
  <si>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</si>
  <si>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</si>
  <si>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</si>
  <si>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</si>
  <si>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</si>
  <si>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</si>
  <si>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</si>
  <si>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</si>
  <si>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</si>
  <si>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</si>
  <si>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</si>
  <si>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</si>
  <si>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</si>
  <si>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</si>
  <si>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</si>
  <si>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</si>
  <si>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</si>
  <si>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</si>
  <si>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</si>
  <si>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</si>
  <si>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</si>
  <si>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</si>
  <si>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</si>
  <si>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</si>
  <si>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</si>
  <si>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</si>
  <si>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</si>
  <si>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</si>
  <si>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</si>
  <si>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</si>
  <si>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</si>
  <si>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</si>
  <si>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</si>
  <si>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</si>
  <si>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</si>
  <si>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</si>
  <si>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</si>
  <si>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</si>
  <si>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</si>
  <si>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</si>
  <si>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</si>
  <si>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</si>
  <si>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</si>
  <si>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</si>
  <si>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</si>
  <si>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</si>
  <si>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</si>
  <si>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</si>
  <si>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</si>
  <si>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</si>
  <si>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</si>
  <si>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</si>
  <si>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</si>
  <si>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</si>
  <si>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</si>
  <si>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</si>
  <si>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</si>
  <si>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</si>
  <si>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</si>
  <si>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</si>
  <si>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</si>
  <si>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</si>
  <si>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</si>
  <si>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</si>
  <si>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</si>
  <si>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</si>
  <si>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</si>
  <si>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</si>
  <si>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</si>
  <si>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</si>
  <si>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</si>
  <si>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</si>
  <si>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</si>
  <si>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</si>
  <si>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</si>
  <si>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</si>
  <si>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</si>
  <si>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</si>
  <si>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</si>
  <si>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</si>
  <si>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</si>
  <si>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</si>
  <si>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</si>
  <si>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</si>
  <si>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</si>
  <si>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</si>
  <si>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</si>
  <si>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</si>
  <si>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</si>
  <si>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</si>
  <si>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</si>
  <si>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</si>
  <si>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</si>
  <si>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</si>
  <si>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</si>
  <si>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</si>
  <si>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</si>
  <si>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</si>
  <si>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</si>
  <si>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</si>
  <si>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</si>
  <si>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</si>
  <si>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</si>
  <si>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</si>
  <si>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</si>
  <si>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</si>
  <si>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</si>
  <si>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</si>
  <si>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</si>
  <si>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</si>
  <si>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</si>
  <si>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</si>
  <si>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</si>
  <si>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</si>
  <si>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</si>
  <si>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</si>
  <si>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</si>
  <si>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</si>
  <si>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</si>
  <si>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</si>
  <si>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</si>
  <si>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</si>
  <si>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</si>
  <si>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</si>
  <si>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</si>
  <si>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</si>
  <si>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</si>
  <si>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</si>
  <si>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</si>
  <si>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</si>
  <si>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</si>
  <si>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</si>
  <si>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</si>
  <si>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</si>
  <si>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</si>
  <si>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</si>
  <si>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</si>
  <si>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</si>
  <si>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</si>
  <si>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</si>
  <si>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</si>
  <si>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</si>
  <si>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</si>
  <si>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</si>
  <si>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</si>
  <si>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</si>
  <si>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</si>
  <si>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</si>
  <si>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</si>
  <si>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</si>
  <si>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</si>
  <si>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</si>
  <si>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</si>
  <si>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</si>
  <si>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</si>
  <si>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</si>
  <si>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</si>
  <si>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</si>
  <si>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</si>
  <si>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</si>
  <si>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</si>
  <si>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</si>
  <si>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</si>
  <si>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</si>
  <si>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</si>
  <si>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</si>
  <si>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</si>
  <si>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</si>
  <si>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</si>
  <si>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</si>
  <si>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</si>
  <si>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</si>
  <si>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</si>
  <si>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</si>
  <si>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</si>
  <si>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</si>
  <si>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</si>
  <si>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</si>
  <si>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</si>
  <si>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</si>
  <si>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</si>
  <si>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</si>
  <si>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</si>
  <si>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</si>
  <si>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</si>
  <si>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</si>
  <si>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</si>
  <si>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</si>
  <si>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</si>
  <si>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</si>
  <si>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</si>
  <si>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</si>
  <si>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</si>
  <si>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</si>
  <si>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</si>
  <si>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</si>
  <si>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</si>
  <si>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</si>
  <si>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</si>
  <si>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</si>
  <si>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</si>
  <si>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</si>
  <si>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</si>
  <si>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</si>
  <si>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</si>
  <si>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</si>
  <si>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</si>
  <si>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</si>
  <si>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</si>
  <si>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</si>
  <si>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</si>
  <si>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</si>
  <si>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</si>
  <si>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</si>
  <si>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</si>
  <si>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</si>
  <si>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</si>
  <si>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</si>
  <si>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</si>
  <si>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</si>
  <si>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</si>
  <si>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</si>
  <si>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</si>
  <si>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</si>
  <si>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</si>
  <si>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</si>
  <si>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</si>
  <si>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</si>
  <si>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</si>
  <si>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</si>
  <si>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</si>
  <si>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</si>
  <si>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</si>
  <si>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</si>
  <si>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</si>
  <si>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</si>
  <si>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</si>
  <si>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</si>
  <si>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</si>
  <si>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</si>
  <si>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</si>
  <si>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</si>
  <si>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</si>
  <si>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</si>
  <si>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</si>
  <si>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</si>
  <si>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</si>
  <si>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</si>
  <si>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</si>
  <si>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</si>
  <si>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</si>
  <si>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</si>
  <si>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</si>
  <si>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</si>
  <si>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</si>
  <si>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</si>
  <si>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</si>
  <si>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</si>
  <si>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</si>
  <si>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</si>
  <si>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</si>
  <si>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</si>
  <si>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</si>
  <si>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</si>
  <si>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</si>
  <si>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</si>
  <si>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</si>
  <si>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</si>
  <si>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</si>
  <si>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</si>
  <si>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</si>
  <si>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</si>
  <si>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</si>
  <si>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</si>
  <si>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</si>
  <si>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</si>
  <si>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</si>
  <si>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</si>
  <si>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</si>
  <si>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</si>
  <si>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</si>
  <si>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</si>
  <si>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</si>
  <si>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</si>
  <si>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</si>
  <si>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</si>
  <si>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</si>
  <si>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</si>
  <si>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</si>
  <si>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</si>
  <si>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</si>
  <si>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</si>
  <si>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</si>
  <si>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</si>
  <si>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</si>
  <si>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</si>
  <si>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</si>
  <si>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</si>
  <si>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</si>
  <si>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</si>
  <si>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</si>
  <si>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</si>
  <si>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</si>
  <si>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</si>
  <si>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</si>
  <si>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</si>
  <si>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</si>
  <si>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</si>
  <si>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</si>
  <si>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</si>
  <si>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</si>
  <si>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</si>
  <si>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</si>
  <si>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</si>
  <si>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</si>
  <si>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</si>
  <si>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</si>
  <si>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</si>
  <si>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</si>
  <si>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</si>
  <si>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</si>
  <si>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</si>
  <si>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</si>
  <si>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</si>
  <si>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</si>
  <si>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</si>
  <si>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</si>
  <si>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</si>
  <si>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</si>
  <si>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</si>
  <si>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</si>
  <si>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</si>
  <si>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</si>
  <si>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</si>
  <si>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</si>
  <si>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</si>
  <si>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</si>
  <si>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</si>
  <si>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</si>
  <si>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</si>
  <si>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</si>
  <si>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</si>
  <si>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</si>
  <si>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</si>
  <si>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</si>
  <si>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</si>
  <si>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</si>
  <si>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</si>
  <si>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</si>
  <si>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</si>
  <si>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</si>
  <si>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</si>
  <si>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</si>
  <si>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</si>
  <si>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</si>
  <si>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</si>
  <si>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</si>
  <si>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</si>
  <si>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</si>
  <si>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</si>
  <si>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</si>
  <si>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</si>
  <si>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</si>
  <si>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</si>
  <si>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</si>
  <si>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</si>
  <si>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</si>
  <si>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</si>
  <si>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</si>
  <si>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</si>
  <si>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</si>
  <si>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</si>
  <si>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</si>
  <si>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</si>
  <si>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</si>
  <si>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</si>
  <si>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</si>
  <si>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</si>
  <si>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</si>
  <si>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</si>
  <si>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</si>
  <si>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</si>
  <si>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</si>
  <si>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</si>
  <si>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</si>
  <si>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</si>
  <si>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</si>
  <si>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</si>
  <si>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</si>
  <si>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</si>
  <si>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</si>
  <si>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</si>
  <si>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</si>
  <si>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</si>
  <si>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</si>
  <si>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</si>
  <si>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</si>
  <si>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</si>
  <si>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</si>
  <si>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</si>
  <si>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</si>
  <si>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</si>
  <si>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</si>
  <si>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</si>
  <si>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</si>
  <si>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</si>
  <si>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</si>
  <si>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</si>
  <si>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</si>
  <si>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</si>
  <si>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</si>
  <si>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</si>
  <si>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</si>
  <si>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</si>
  <si>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</si>
  <si>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</si>
  <si>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</si>
  <si>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</si>
  <si>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</si>
  <si>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</si>
  <si>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</si>
  <si>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</si>
  <si>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</si>
  <si>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</si>
  <si>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</si>
  <si>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</si>
  <si>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</si>
  <si>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</si>
  <si>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</si>
  <si>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</si>
  <si>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</si>
  <si>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</si>
  <si>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</si>
  <si>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</si>
  <si>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</si>
  <si>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</si>
  <si>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</si>
  <si>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</si>
  <si>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</si>
  <si>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</si>
  <si>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</si>
  <si>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</si>
  <si>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</si>
  <si>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</si>
  <si>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</si>
  <si>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</si>
  <si>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</si>
  <si>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</si>
  <si>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</si>
  <si>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</si>
  <si>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</si>
  <si>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</si>
  <si>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</si>
  <si>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</si>
  <si>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</si>
  <si>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</si>
  <si>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</si>
  <si>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</si>
  <si>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</si>
  <si>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</si>
  <si>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</si>
  <si>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</si>
  <si>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</si>
  <si>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</si>
  <si>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</si>
  <si>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</si>
  <si>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</si>
  <si>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</si>
  <si>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</si>
  <si>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</si>
  <si>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</si>
  <si>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</si>
  <si>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</si>
  <si>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</si>
  <si>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</si>
  <si>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</si>
  <si>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</si>
  <si>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</si>
  <si>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</si>
  <si>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</si>
  <si>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</si>
  <si>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</si>
  <si>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</si>
  <si>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</si>
  <si>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</si>
  <si>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</si>
  <si>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</si>
  <si>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</si>
  <si>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</si>
  <si>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</si>
  <si>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</si>
  <si>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</si>
  <si>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</si>
  <si>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</si>
  <si>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</si>
  <si>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</si>
  <si>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</si>
  <si>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</si>
  <si>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</si>
  <si>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</si>
  <si>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</si>
  <si>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</si>
  <si>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</si>
  <si>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</si>
  <si>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</si>
  <si>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</si>
  <si>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</si>
  <si>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</si>
  <si>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</si>
  <si>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</si>
  <si>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</si>
  <si>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</si>
  <si>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</si>
  <si>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</si>
  <si>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</si>
  <si>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</si>
  <si>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</si>
  <si>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</si>
  <si>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</si>
  <si>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</si>
  <si>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</si>
  <si>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</si>
  <si>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</si>
  <si>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</si>
  <si>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</si>
  <si>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</si>
  <si>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</si>
  <si>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</si>
  <si>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</si>
  <si>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</si>
  <si>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</si>
  <si>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</si>
  <si>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</si>
  <si>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</si>
  <si>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</si>
  <si>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</si>
  <si>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</si>
  <si>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</si>
  <si>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</si>
  <si>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</si>
  <si>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</si>
  <si>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</si>
  <si>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</si>
  <si>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</si>
  <si>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</si>
  <si>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</si>
  <si>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</si>
  <si>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</si>
  <si>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</si>
  <si>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</si>
  <si>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</si>
  <si>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</si>
  <si>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</si>
  <si>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</si>
  <si>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</si>
  <si>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</si>
  <si>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</si>
  <si>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</si>
  <si>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</si>
  <si>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</si>
  <si>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</si>
  <si>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</si>
  <si>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</si>
  <si>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</si>
  <si>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</si>
  <si>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</si>
  <si>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</si>
  <si>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</si>
  <si>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</si>
  <si>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</si>
  <si>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</si>
  <si>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</si>
  <si>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</si>
  <si>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</si>
  <si>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</si>
  <si>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</si>
  <si>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</si>
  <si>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</si>
  <si>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</si>
  <si>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</si>
  <si>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</si>
  <si>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</si>
  <si>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</si>
  <si>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</si>
  <si>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</si>
  <si>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</si>
  <si>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</si>
  <si>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</si>
  <si>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</si>
  <si>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</si>
  <si>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</si>
  <si>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</si>
  <si>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</si>
  <si>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</si>
  <si>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</si>
  <si>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</si>
  <si>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</si>
  <si>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</si>
  <si>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</si>
  <si>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</si>
  <si>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</si>
  <si>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</si>
  <si>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</si>
  <si>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</si>
  <si>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</si>
  <si>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</si>
  <si>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</si>
  <si>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</si>
  <si>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</si>
  <si>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</si>
  <si>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</si>
  <si>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</si>
  <si>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</si>
  <si>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</si>
  <si>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</si>
  <si>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</si>
  <si>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</si>
  <si>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</si>
  <si>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</si>
  <si>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</si>
  <si>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</si>
  <si>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</si>
  <si>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</si>
  <si>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</si>
  <si>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</si>
  <si>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</si>
  <si>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</si>
  <si>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</si>
  <si>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</si>
  <si>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</si>
  <si>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</si>
  <si>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</si>
  <si>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</si>
  <si>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</si>
  <si>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</si>
  <si>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</si>
  <si>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</si>
  <si>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</si>
  <si>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</si>
  <si>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</si>
  <si>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</si>
  <si>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</si>
  <si>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</si>
  <si>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</si>
  <si>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</si>
  <si>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</si>
  <si>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</si>
  <si>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</si>
  <si>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</si>
  <si>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</si>
  <si>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</si>
  <si>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</si>
  <si>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</si>
  <si>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</si>
  <si>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</si>
  <si>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</si>
  <si>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</si>
  <si>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</si>
  <si>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</si>
  <si>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</si>
  <si>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</si>
  <si>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</si>
  <si>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</si>
  <si>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</si>
  <si>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</si>
  <si>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</si>
  <si>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</si>
  <si>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</si>
  <si>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</si>
  <si>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</si>
  <si>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</si>
  <si>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</si>
  <si>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</si>
  <si>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</si>
  <si>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</si>
  <si>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</si>
  <si>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</si>
  <si>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</si>
  <si>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</si>
  <si>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</si>
  <si>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</si>
  <si>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</si>
  <si>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</si>
  <si>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</si>
  <si>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</si>
  <si>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</si>
  <si>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</si>
  <si>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</si>
  <si>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</si>
  <si>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</si>
  <si>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</si>
  <si>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</si>
  <si>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</si>
  <si>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</si>
  <si>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</si>
  <si>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</si>
  <si>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</si>
  <si>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</si>
  <si>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</si>
  <si>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</si>
  <si>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</si>
  <si>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</si>
  <si>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</si>
  <si>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</si>
  <si>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</si>
  <si>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</si>
  <si>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</si>
  <si>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</si>
  <si>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</si>
  <si>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</si>
  <si>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</si>
  <si>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</si>
  <si>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</si>
  <si>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</si>
  <si>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</si>
  <si>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</si>
  <si>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</si>
  <si>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</si>
  <si>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</si>
  <si>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</si>
  <si>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</si>
  <si>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</si>
  <si>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</si>
  <si>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</si>
  <si>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</si>
  <si>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</si>
  <si>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</si>
  <si>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</si>
  <si>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</si>
  <si>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</si>
  <si>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</si>
  <si>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</si>
  <si>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</si>
  <si>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</si>
  <si>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</si>
  <si>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</si>
  <si>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</si>
  <si>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</si>
  <si>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</si>
  <si>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</si>
  <si>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</si>
  <si>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</si>
  <si>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</si>
  <si>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</si>
  <si>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</si>
  <si>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</si>
  <si>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</si>
  <si>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</si>
  <si>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</si>
  <si>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</si>
  <si>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</si>
  <si>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</si>
  <si>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</si>
  <si>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</si>
  <si>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</si>
  <si>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</si>
  <si>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</si>
  <si>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</si>
  <si>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</si>
  <si>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</si>
  <si>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</si>
  <si>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</si>
  <si>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</si>
  <si>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</si>
  <si>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</si>
  <si>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</si>
  <si>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</si>
  <si>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</si>
  <si>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</si>
  <si>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</si>
  <si>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</si>
  <si>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</si>
  <si>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</si>
  <si>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</si>
  <si>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</si>
  <si>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</si>
  <si>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</si>
  <si>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</si>
  <si>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</si>
  <si>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</si>
  <si>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</si>
  <si>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</si>
  <si>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</si>
  <si>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</si>
  <si>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</si>
  <si>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</si>
  <si>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</si>
  <si>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</si>
  <si>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</si>
  <si>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</si>
  <si>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</si>
  <si>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</si>
  <si>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</si>
  <si>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</si>
  <si>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</si>
  <si>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</si>
  <si>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</si>
  <si>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</si>
  <si>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</si>
  <si>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</si>
  <si>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</si>
  <si>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</si>
  <si>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</si>
  <si>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</si>
  <si>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</si>
  <si>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</si>
  <si>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</si>
  <si>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</si>
  <si>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</si>
  <si>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</si>
  <si>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</si>
  <si>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</si>
  <si>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</si>
  <si>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</si>
  <si>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</si>
  <si>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</si>
  <si>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</si>
  <si>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</si>
  <si>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</si>
  <si>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</si>
  <si>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</si>
  <si>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</si>
  <si>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</si>
  <si>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</si>
  <si>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</si>
  <si>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</si>
  <si>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</si>
  <si>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</si>
  <si>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</si>
  <si>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</si>
  <si>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</si>
  <si>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</si>
  <si>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</si>
  <si>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</si>
  <si>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</si>
  <si>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</si>
  <si>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</si>
  <si>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</si>
  <si>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</si>
  <si>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</si>
  <si>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</si>
  <si>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</si>
  <si>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</si>
  <si>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</si>
  <si>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</si>
  <si>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</si>
  <si>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</si>
  <si>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</si>
  <si>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</si>
  <si>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</si>
  <si>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</si>
  <si>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</si>
  <si>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</si>
  <si>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</si>
  <si>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</si>
  <si>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</si>
  <si>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</si>
  <si>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</si>
  <si>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</si>
  <si>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</si>
  <si>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</si>
  <si>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</si>
  <si>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</si>
  <si>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</si>
  <si>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</si>
  <si>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</si>
  <si>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</si>
  <si>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</si>
  <si>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</si>
  <si>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</si>
  <si>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</si>
  <si>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</si>
  <si>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</si>
  <si>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</si>
  <si>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</si>
  <si>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</si>
  <si>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</si>
  <si>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</si>
  <si>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</si>
  <si>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</si>
  <si>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</si>
  <si>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</si>
  <si>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</si>
  <si>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</si>
  <si>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</si>
  <si>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</si>
  <si>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</si>
  <si>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</si>
  <si>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</si>
  <si>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</si>
  <si>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</si>
  <si>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</si>
  <si>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</si>
  <si>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</si>
  <si>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</si>
  <si>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</si>
  <si>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</si>
  <si>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</si>
  <si>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</si>
  <si>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</si>
  <si>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</si>
  <si>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</si>
  <si>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</si>
  <si>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</si>
  <si>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</si>
  <si>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</si>
  <si>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</si>
  <si>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</si>
  <si>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</si>
  <si>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</si>
  <si>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</si>
  <si>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</si>
  <si>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</si>
  <si>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</si>
  <si>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</si>
  <si>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</si>
  <si>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</si>
  <si>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</si>
  <si>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</si>
  <si>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</si>
  <si>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</si>
  <si>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</si>
  <si>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</si>
  <si>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</si>
  <si>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</si>
  <si>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</si>
  <si>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</si>
  <si>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</si>
  <si>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</si>
  <si>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</si>
  <si>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</si>
  <si>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</si>
  <si>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</si>
  <si>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</si>
  <si>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</si>
  <si>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</si>
  <si>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</si>
  <si>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</si>
  <si>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</si>
  <si>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</si>
  <si>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</si>
  <si>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</si>
  <si>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</si>
  <si>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</si>
  <si>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</si>
  <si>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</si>
  <si>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</si>
  <si>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</si>
  <si>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</si>
  <si>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</si>
  <si>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</si>
  <si>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</si>
  <si>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</si>
  <si>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</si>
  <si>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</si>
  <si>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</si>
  <si>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</si>
  <si>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</si>
  <si>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</si>
  <si>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</si>
  <si>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</si>
  <si>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</si>
  <si>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</si>
  <si>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</si>
  <si>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</si>
  <si>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</si>
  <si>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</si>
  <si>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</si>
  <si>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</si>
  <si>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</si>
  <si>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</si>
  <si>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</si>
  <si>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</si>
  <si>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</si>
  <si>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</si>
  <si>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</si>
  <si>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</si>
  <si>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</si>
  <si>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</si>
  <si>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</si>
  <si>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</si>
  <si>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</si>
  <si>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</si>
  <si>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</si>
  <si>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</si>
  <si>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</si>
  <si>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</si>
  <si>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</si>
  <si>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</si>
  <si>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</si>
  <si>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</si>
  <si>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</si>
  <si>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</si>
  <si>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</si>
  <si>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</si>
  <si>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</si>
  <si>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</si>
  <si>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</si>
  <si>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</si>
  <si>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</si>
  <si>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</si>
  <si>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</si>
  <si>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</si>
  <si>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</si>
  <si>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</si>
  <si>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</si>
  <si>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</si>
  <si>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</si>
  <si>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</si>
  <si>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</si>
  <si>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</si>
  <si>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</si>
  <si>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</si>
  <si>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</si>
  <si>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</si>
  <si>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</si>
  <si>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</si>
  <si>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</si>
  <si>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</si>
  <si>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</si>
  <si>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</si>
  <si>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</si>
  <si>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</si>
  <si>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</si>
  <si>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</si>
  <si>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</si>
  <si>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</si>
  <si>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</si>
  <si>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</si>
  <si>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</si>
  <si>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</si>
  <si>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</si>
  <si>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</si>
  <si>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</si>
  <si>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</si>
  <si>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</si>
  <si>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</si>
  <si>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</si>
  <si>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</si>
  <si>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</si>
  <si>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</si>
  <si>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</si>
  <si>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</si>
  <si>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</si>
  <si>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</si>
  <si>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</si>
  <si>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</si>
  <si>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</si>
  <si>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</si>
  <si>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</si>
  <si>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</si>
  <si>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</si>
  <si>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</si>
  <si>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</si>
  <si>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</si>
  <si>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</si>
  <si>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</si>
  <si>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</si>
  <si>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</si>
  <si>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</si>
  <si>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</si>
  <si>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</si>
  <si>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</si>
  <si>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</si>
  <si>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</si>
  <si>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</si>
  <si>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</si>
  <si>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</si>
  <si>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</si>
  <si>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</si>
  <si>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</si>
  <si>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</si>
  <si>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</si>
  <si>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</si>
  <si>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</si>
  <si>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</si>
  <si>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</si>
  <si>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</si>
  <si>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</si>
  <si>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</si>
  <si>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</si>
  <si>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</si>
  <si>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</si>
  <si>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</si>
  <si>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</si>
  <si>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</si>
  <si>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</si>
  <si>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</si>
  <si>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</si>
  <si>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</si>
  <si>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</si>
  <si>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</si>
  <si>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</si>
  <si>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</si>
  <si>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</si>
  <si>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</si>
  <si>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</si>
  <si>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</si>
  <si>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</si>
  <si>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</si>
  <si>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</si>
  <si>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</si>
  <si>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</si>
  <si>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</si>
  <si>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</si>
  <si>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</si>
  <si>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</si>
  <si>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</si>
  <si>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</si>
  <si>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</si>
  <si>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</si>
  <si>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</si>
  <si>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</si>
  <si>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</si>
  <si>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</si>
  <si>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</si>
  <si>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</si>
  <si>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</si>
  <si>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</si>
  <si>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</si>
  <si>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</si>
  <si>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</si>
  <si>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</si>
  <si>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</si>
  <si>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</si>
  <si>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</si>
  <si>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</si>
  <si>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</si>
  <si>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</si>
  <si>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</si>
  <si>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</si>
  <si>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</si>
  <si>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</si>
  <si>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</si>
  <si>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</si>
  <si>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</si>
  <si>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</si>
  <si>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</si>
  <si>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</si>
  <si>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</si>
  <si>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</si>
  <si>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</si>
  <si>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</si>
  <si>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</si>
  <si>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</si>
  <si>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</si>
  <si>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</si>
  <si>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</si>
  <si>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</si>
  <si>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</si>
  <si>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</si>
  <si>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</si>
  <si>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</si>
  <si>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</si>
  <si>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</si>
  <si>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</si>
  <si>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</si>
  <si>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</si>
  <si>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</si>
  <si>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</si>
  <si>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</si>
  <si>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</si>
  <si>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</si>
  <si>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</si>
  <si>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</si>
  <si>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</si>
  <si>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</si>
  <si>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</si>
  <si>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</si>
  <si>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</si>
  <si>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</si>
  <si>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</si>
  <si>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</si>
  <si>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</si>
  <si>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</si>
  <si>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</si>
  <si>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</si>
  <si>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</si>
  <si>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</si>
  <si>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</si>
  <si>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</si>
  <si>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</si>
  <si>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</si>
  <si>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</si>
  <si>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</si>
  <si>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</si>
  <si>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</si>
  <si>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</si>
  <si>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</si>
  <si>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</si>
  <si>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</si>
  <si>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</si>
  <si>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</si>
  <si>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</si>
  <si>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</si>
  <si>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</si>
  <si>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</si>
  <si>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</si>
  <si>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</si>
  <si>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</si>
  <si>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</si>
  <si>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</si>
  <si>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</si>
  <si>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</si>
  <si>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</si>
  <si>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</si>
  <si>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</si>
  <si>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</si>
  <si>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</si>
  <si>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</si>
  <si>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</si>
  <si>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</si>
  <si>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</si>
  <si>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</si>
  <si>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</si>
  <si>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</si>
  <si>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</si>
  <si>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</si>
  <si>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</si>
  <si>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</si>
  <si>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</si>
  <si>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</si>
  <si>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</si>
  <si>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</si>
  <si>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</si>
  <si>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</si>
  <si>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</si>
  <si>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</si>
  <si>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</si>
  <si>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</si>
  <si>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</si>
  <si>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</si>
  <si>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</si>
  <si>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</si>
  <si>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</si>
  <si>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</si>
  <si>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</si>
  <si>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</si>
  <si>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</si>
  <si>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</si>
  <si>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</si>
  <si>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</si>
  <si>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</si>
  <si>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</si>
  <si>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</si>
  <si>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</si>
  <si>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</si>
  <si>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</si>
  <si>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</si>
  <si>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</si>
  <si>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</si>
  <si>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</si>
  <si>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</si>
  <si>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</si>
  <si>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</si>
  <si>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</si>
  <si>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</si>
  <si>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</si>
  <si>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</si>
  <si>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</si>
  <si>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</si>
  <si>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</si>
  <si>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</si>
  <si>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</si>
  <si>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</si>
  <si>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</si>
  <si>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</si>
  <si>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</si>
  <si>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</si>
  <si>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</si>
  <si>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</si>
  <si>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</si>
  <si>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</si>
  <si>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</si>
  <si>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</si>
  <si>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</si>
  <si>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</si>
  <si>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</si>
  <si>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</si>
  <si>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</si>
  <si>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</si>
  <si>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</si>
  <si>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</si>
  <si>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</si>
  <si>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</si>
  <si>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</si>
  <si>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</si>
  <si>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</si>
  <si>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</si>
  <si>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</si>
  <si>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</si>
  <si>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</si>
  <si>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</si>
  <si>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</si>
  <si>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</si>
  <si>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</si>
  <si>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</si>
  <si>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</si>
  <si>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</si>
  <si>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</si>
  <si>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</si>
  <si>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</si>
  <si>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</si>
  <si>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</si>
  <si>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</si>
  <si>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</si>
  <si>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</si>
  <si>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</si>
  <si>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</si>
  <si>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</si>
  <si>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</si>
  <si>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</si>
  <si>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</si>
  <si>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</si>
  <si>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</si>
  <si>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</si>
  <si>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</si>
  <si>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</si>
  <si>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</si>
  <si>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</si>
  <si>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</si>
  <si>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</si>
  <si>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</si>
  <si>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</si>
  <si>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</si>
  <si>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</si>
  <si>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</si>
  <si>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</si>
  <si>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</si>
  <si>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</si>
  <si>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</si>
  <si>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</si>
  <si>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</si>
  <si>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</si>
  <si>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</si>
  <si>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</si>
  <si>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</si>
  <si>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</si>
  <si>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</si>
  <si>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</si>
  <si>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</si>
  <si>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</si>
  <si>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</si>
  <si>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</si>
  <si>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</si>
  <si>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</si>
  <si>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</si>
  <si>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</si>
  <si>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</si>
  <si>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</si>
  <si>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</si>
  <si>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</si>
  <si>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</si>
  <si>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</si>
  <si>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</si>
  <si>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</si>
  <si>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</si>
  <si>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</si>
  <si>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</si>
  <si>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</si>
  <si>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</si>
  <si>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</si>
  <si>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</si>
  <si>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</si>
  <si>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</si>
  <si>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</si>
  <si>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</si>
  <si>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</si>
  <si>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</si>
  <si>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</si>
  <si>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</si>
  <si>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</si>
  <si>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</si>
  <si>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</si>
  <si>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</si>
  <si>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</si>
  <si>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</si>
  <si>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</si>
  <si>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</si>
  <si>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</si>
  <si>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</si>
  <si>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</si>
  <si>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</si>
  <si>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</si>
  <si>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</si>
  <si>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</si>
  <si>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</si>
  <si>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</si>
  <si>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</si>
  <si>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</si>
  <si>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</si>
  <si>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</si>
  <si>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</si>
  <si>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</si>
  <si>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</si>
  <si>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</si>
  <si>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</si>
  <si>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</si>
  <si>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</si>
  <si>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</si>
  <si>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</si>
  <si>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</si>
  <si>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</si>
  <si>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</si>
  <si>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</si>
  <si>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</si>
  <si>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</si>
  <si>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</si>
  <si>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</si>
  <si>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</si>
  <si>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</si>
  <si>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</si>
  <si>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</si>
  <si>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</si>
  <si>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</si>
  <si>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</si>
  <si>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</si>
  <si>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</si>
  <si>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</si>
  <si>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</si>
  <si>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</si>
  <si>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</si>
  <si>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</si>
  <si>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</si>
  <si>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</si>
  <si>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</si>
  <si>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</si>
  <si>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</si>
  <si>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</si>
  <si>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</si>
  <si>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</si>
  <si>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</si>
  <si>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</si>
  <si>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</si>
  <si>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</si>
  <si>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</si>
  <si>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</si>
  <si>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</si>
  <si>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</si>
  <si>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</si>
  <si>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</si>
  <si>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</si>
  <si>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</si>
  <si>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</si>
  <si>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</si>
  <si>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</si>
  <si>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</si>
  <si>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</si>
  <si>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</si>
  <si>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</si>
  <si>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</si>
  <si>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</si>
  <si>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</si>
  <si>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</si>
  <si>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</si>
  <si>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</si>
  <si>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</si>
  <si>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</si>
  <si>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</si>
  <si>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</si>
  <si>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</si>
  <si>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</si>
  <si>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</si>
  <si>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</si>
  <si>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</si>
  <si>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</si>
  <si>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</si>
  <si>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</si>
  <si>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</si>
  <si>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</si>
  <si>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</si>
  <si>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</si>
  <si>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</si>
  <si>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</si>
  <si>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</si>
  <si>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</si>
  <si>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</si>
  <si>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</si>
  <si>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</si>
  <si>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</si>
  <si>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</si>
  <si>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</si>
  <si>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</si>
  <si>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</si>
  <si>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</si>
  <si>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</si>
  <si>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</si>
  <si>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</si>
  <si>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</si>
  <si>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</si>
  <si>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</si>
  <si>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</si>
  <si>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</si>
  <si>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</si>
  <si>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</si>
  <si>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</si>
  <si>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</si>
  <si>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</si>
  <si>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</si>
  <si>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</si>
  <si>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</si>
  <si>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</si>
  <si>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</si>
  <si>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</si>
  <si>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</si>
  <si>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</si>
  <si>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</si>
  <si>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</si>
  <si>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</si>
  <si>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</si>
  <si>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</si>
  <si>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</si>
  <si>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</si>
  <si>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</si>
  <si>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</si>
  <si>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</si>
  <si>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</si>
  <si>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</si>
  <si>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</si>
  <si>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</si>
  <si>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</si>
  <si>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</si>
  <si>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</si>
  <si>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</si>
  <si>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</si>
  <si>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</si>
  <si>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</si>
  <si>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</si>
  <si>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</si>
  <si>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</si>
  <si>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</si>
  <si>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</si>
  <si>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</si>
  <si>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</si>
  <si>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</si>
  <si>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</si>
  <si>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</si>
  <si>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</si>
  <si>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</si>
  <si>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</si>
  <si>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</si>
  <si>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</si>
  <si>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</si>
  <si>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</si>
  <si>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</si>
  <si>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</si>
  <si>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</si>
  <si>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</si>
  <si>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</si>
  <si>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</si>
  <si>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</si>
  <si>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</si>
  <si>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</si>
  <si>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</si>
  <si>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</si>
  <si>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</si>
  <si>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</si>
  <si>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</si>
  <si>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</si>
  <si>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</si>
  <si>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</si>
  <si>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</si>
  <si>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</si>
  <si>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</si>
  <si>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</si>
  <si>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</si>
  <si>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</si>
  <si>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</si>
  <si>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</si>
  <si>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</si>
  <si>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</si>
  <si>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</si>
  <si>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</si>
  <si>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</si>
  <si>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</si>
  <si>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</si>
  <si>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</si>
  <si>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</si>
  <si>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</si>
  <si>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</si>
  <si>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</si>
  <si>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</si>
  <si>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</si>
  <si>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</si>
  <si>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</si>
  <si>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</si>
  <si>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</si>
  <si>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</si>
  <si>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</si>
  <si>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</si>
  <si>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</si>
  <si>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</si>
  <si>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</si>
  <si>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</si>
  <si>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</si>
  <si>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</si>
  <si>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</si>
  <si>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</si>
  <si>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</si>
  <si>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</si>
  <si>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</si>
  <si>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</si>
  <si>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</si>
  <si>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</si>
  <si>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</si>
  <si>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</si>
  <si>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</si>
  <si>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</si>
  <si>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</si>
  <si>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</si>
  <si>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</si>
  <si>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</si>
  <si>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</si>
  <si>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</si>
  <si>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</si>
  <si>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</si>
  <si>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</si>
  <si>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</si>
  <si>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</si>
  <si>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</si>
  <si>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</si>
  <si>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</si>
  <si>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</si>
  <si>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</si>
  <si>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</si>
  <si>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</si>
  <si>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</si>
  <si>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</si>
  <si>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</si>
  <si>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</si>
  <si>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</si>
  <si>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</si>
  <si>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</si>
  <si>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</si>
  <si>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</si>
  <si>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</si>
  <si>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</si>
  <si>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</si>
  <si>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</si>
  <si>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</si>
  <si>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</si>
  <si>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</si>
  <si>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</si>
  <si>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</si>
  <si>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</si>
  <si>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</si>
  <si>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</si>
  <si>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</si>
  <si>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</si>
  <si>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</si>
  <si>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</si>
  <si>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</si>
  <si>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</si>
  <si>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</si>
  <si>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</si>
  <si>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</si>
  <si>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</si>
  <si>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</si>
  <si>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</si>
  <si>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</si>
  <si>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</si>
  <si>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</si>
  <si>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</si>
  <si>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</si>
  <si>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</si>
  <si>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</si>
  <si>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</si>
  <si>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</si>
  <si>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</si>
  <si>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</si>
  <si>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</si>
  <si>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</si>
  <si>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</si>
  <si>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</si>
  <si>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</si>
  <si>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</si>
  <si>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</si>
  <si>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</si>
  <si>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</si>
  <si>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</si>
  <si>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</si>
  <si>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</si>
  <si>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</si>
  <si>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</si>
  <si>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</si>
  <si>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</si>
  <si>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</si>
  <si>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</si>
  <si>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</si>
  <si>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</si>
  <si>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</si>
  <si>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</si>
  <si>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</si>
  <si>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</si>
  <si>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</si>
  <si>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</si>
  <si>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</si>
  <si>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</si>
  <si>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</si>
  <si>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</si>
  <si>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</si>
  <si>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</si>
  <si>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</si>
  <si>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</si>
  <si>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</si>
  <si>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</si>
  <si>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</si>
  <si>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</si>
  <si>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</si>
  <si>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</si>
  <si>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</si>
  <si>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</si>
  <si>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</si>
  <si>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</si>
  <si>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</si>
  <si>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</si>
  <si>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</si>
  <si>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</si>
  <si>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</si>
  <si>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</si>
  <si>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</si>
  <si>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</si>
  <si>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</si>
  <si>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</si>
  <si>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</si>
  <si>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</si>
  <si>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</si>
  <si>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</si>
  <si>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</si>
  <si>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</si>
  <si>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</si>
  <si>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</si>
  <si>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</si>
  <si>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</si>
  <si>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</si>
  <si>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</si>
  <si>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</si>
  <si>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</si>
  <si>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</si>
  <si>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</si>
  <si>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</si>
  <si>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</si>
  <si>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</si>
  <si>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</si>
  <si>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</si>
  <si>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</si>
  <si>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</si>
  <si>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</si>
  <si>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</si>
  <si>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</si>
  <si>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</si>
  <si>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</si>
  <si>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</si>
  <si>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</si>
  <si>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</si>
  <si>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</si>
  <si>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</si>
  <si>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</si>
  <si>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</si>
  <si>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</si>
  <si>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</si>
  <si>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</si>
  <si>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</si>
  <si>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</si>
  <si>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</si>
  <si>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</si>
  <si>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</si>
  <si>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</si>
  <si>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</si>
  <si>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</si>
  <si>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</si>
  <si>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</si>
  <si>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</si>
  <si>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</si>
  <si>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</si>
  <si>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</si>
  <si>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</si>
  <si>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</si>
  <si>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</si>
  <si>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</si>
  <si>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</si>
  <si>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</si>
  <si>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</si>
  <si>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</si>
  <si>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</si>
  <si>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</si>
  <si>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</si>
  <si>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</si>
  <si>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</si>
  <si>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</si>
  <si>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</si>
  <si>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</si>
  <si>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</si>
  <si>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</si>
  <si>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</si>
  <si>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</si>
  <si>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</si>
  <si>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</si>
  <si>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</si>
  <si>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</si>
  <si>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</si>
  <si>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</si>
  <si>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</si>
  <si>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</si>
  <si>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</si>
  <si>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</si>
  <si>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</si>
  <si>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</si>
  <si>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</si>
  <si>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</si>
  <si>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</si>
  <si>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</si>
  <si>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</si>
  <si>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</si>
  <si>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</si>
  <si>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</si>
  <si>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</si>
  <si>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</si>
  <si>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</si>
  <si>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</si>
  <si>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</si>
  <si>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</si>
  <si>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</si>
  <si>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</si>
  <si>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</si>
  <si>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</si>
  <si>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</si>
  <si>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</si>
  <si>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</si>
  <si>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</si>
  <si>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</si>
  <si>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</si>
  <si>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</si>
  <si>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</si>
  <si>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</si>
  <si>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</si>
  <si>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</si>
  <si>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</si>
  <si>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</si>
  <si>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</si>
  <si>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</si>
  <si>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</si>
  <si>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</si>
  <si>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</si>
  <si>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</si>
  <si>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</si>
  <si>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</si>
  <si>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</si>
  <si>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</si>
  <si>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</si>
  <si>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</si>
  <si>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</si>
  <si>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</si>
  <si>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</si>
  <si>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</si>
  <si>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</si>
  <si>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</si>
  <si>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</si>
  <si>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</si>
  <si>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</si>
  <si>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</si>
  <si>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</si>
  <si>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</si>
  <si>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</si>
  <si>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</si>
  <si>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</si>
  <si>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</si>
  <si>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</si>
  <si>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</si>
  <si>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</si>
  <si>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</si>
  <si>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</si>
  <si>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</si>
  <si>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</si>
  <si>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</si>
  <si>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</si>
  <si>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</si>
  <si>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</si>
  <si>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</si>
  <si>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</si>
  <si>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</si>
  <si>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</si>
  <si>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</si>
  <si>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</si>
  <si>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</si>
  <si>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</si>
  <si>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</si>
  <si>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</si>
  <si>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</si>
  <si>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</si>
  <si>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</si>
  <si>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</si>
  <si>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</si>
  <si>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</si>
  <si>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</si>
  <si>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</si>
  <si>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</si>
  <si>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</si>
  <si>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</si>
  <si>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</si>
  <si>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</si>
  <si>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</si>
  <si>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</si>
  <si>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</si>
  <si>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</si>
  <si>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</si>
  <si>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</si>
  <si>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</si>
  <si>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</si>
  <si>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</si>
  <si>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</si>
  <si>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</si>
  <si>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</si>
  <si>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</si>
  <si>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</si>
  <si>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</si>
  <si>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</si>
  <si>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</si>
  <si>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</si>
  <si>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</si>
  <si>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</si>
  <si>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</si>
  <si>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</si>
  <si>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</si>
  <si>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</si>
  <si>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</si>
  <si>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</si>
  <si>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</si>
  <si>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</si>
  <si>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</si>
  <si>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</si>
  <si>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</si>
  <si>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</si>
  <si>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</si>
  <si>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</si>
  <si>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</si>
  <si>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</si>
  <si>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</si>
  <si>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</si>
  <si>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</si>
  <si>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</si>
  <si>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</si>
  <si>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</si>
  <si>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</si>
  <si>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</si>
  <si>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</si>
  <si>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</si>
  <si>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</si>
  <si>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</si>
  <si>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</si>
  <si>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</si>
  <si>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</si>
  <si>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</si>
  <si>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</si>
  <si>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</si>
  <si>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</si>
  <si>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</si>
  <si>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</si>
  <si>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</si>
  <si>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</si>
  <si>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</si>
  <si>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</si>
  <si>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</si>
  <si>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</si>
  <si>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</si>
  <si>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</si>
  <si>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</si>
  <si>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</si>
  <si>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</si>
  <si>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</si>
  <si>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</si>
  <si>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</si>
  <si>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</si>
  <si>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</si>
  <si>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</si>
  <si>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</si>
  <si>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</si>
  <si>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</si>
  <si>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</si>
  <si>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</si>
  <si>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</si>
  <si>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</si>
  <si>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</si>
  <si>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</si>
  <si>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</si>
  <si>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</si>
  <si>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</si>
  <si>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</si>
  <si>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</si>
  <si>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</si>
  <si>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</si>
  <si>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</si>
  <si>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</si>
  <si>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</si>
  <si>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</si>
  <si>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</si>
  <si>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</si>
  <si>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</si>
  <si>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</si>
  <si>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</si>
  <si>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</si>
  <si>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</si>
  <si>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</si>
  <si>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</si>
  <si>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</si>
  <si>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</si>
  <si>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</si>
  <si>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</si>
  <si>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</si>
  <si>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</si>
  <si>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</si>
  <si>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</si>
  <si>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</si>
  <si>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</si>
  <si>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</si>
  <si>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</si>
  <si>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</si>
  <si>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</si>
  <si>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</si>
  <si>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</si>
  <si>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</si>
  <si>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</si>
  <si>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</si>
  <si>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</si>
  <si>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</si>
  <si>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</si>
  <si>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</si>
  <si>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</si>
  <si>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</si>
  <si>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</si>
  <si>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</si>
  <si>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</si>
  <si>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</si>
  <si>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</si>
  <si>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</si>
  <si>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</si>
  <si>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</si>
  <si>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</si>
  <si>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</si>
  <si>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</si>
  <si>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</si>
  <si>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</si>
  <si>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</si>
  <si>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</si>
  <si>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</si>
  <si>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</si>
  <si>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</si>
  <si>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</si>
  <si>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</si>
  <si>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</si>
  <si>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</si>
  <si>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</si>
  <si>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</si>
  <si>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</si>
  <si>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</si>
  <si>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</si>
  <si>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</si>
  <si>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</si>
  <si>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</si>
  <si>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</si>
  <si>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</si>
  <si>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</si>
  <si>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</si>
  <si>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</si>
  <si>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</si>
  <si>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</si>
  <si>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</si>
  <si>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</si>
  <si>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</si>
  <si>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</si>
  <si>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</si>
  <si>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</si>
  <si>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</si>
  <si>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</si>
  <si>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</si>
  <si>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</si>
  <si>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</si>
  <si>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</si>
  <si>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</si>
  <si>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</si>
  <si>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</si>
  <si>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</si>
  <si>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</si>
  <si>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</si>
  <si>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</si>
  <si>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</si>
  <si>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</si>
  <si>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</si>
  <si>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</si>
  <si>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</si>
  <si>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</si>
  <si>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</si>
  <si>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</si>
  <si>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</si>
  <si>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</si>
  <si>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</si>
  <si>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</si>
  <si>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</si>
  <si>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</si>
  <si>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</si>
  <si>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</si>
  <si>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</si>
  <si>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</si>
  <si>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</si>
  <si>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</si>
  <si>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</si>
  <si>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</si>
  <si>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</si>
  <si>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</si>
  <si>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</si>
  <si>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</si>
  <si>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</si>
  <si>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</si>
  <si>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</si>
  <si>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</si>
  <si>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</si>
  <si>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</si>
  <si>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</si>
  <si>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</si>
  <si>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</si>
  <si>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</si>
  <si>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</si>
  <si>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</si>
  <si>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</si>
  <si>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</si>
  <si>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</si>
  <si>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</si>
  <si>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</si>
  <si>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</si>
  <si>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</si>
  <si>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</si>
  <si>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</si>
  <si>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</si>
  <si>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</si>
  <si>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</si>
  <si>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</si>
  <si>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</si>
  <si>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</si>
  <si>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</si>
  <si>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</si>
  <si>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</si>
  <si>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</si>
  <si>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</si>
  <si>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</si>
  <si>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</si>
  <si>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</si>
  <si>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</si>
  <si>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</si>
  <si>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</si>
  <si>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</si>
  <si>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</si>
  <si>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</si>
  <si>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</si>
  <si>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</si>
  <si>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</si>
  <si>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</si>
  <si>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</si>
  <si>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</si>
  <si>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</si>
  <si>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</si>
  <si>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</si>
  <si>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</si>
  <si>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</si>
  <si>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</si>
  <si>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</si>
  <si>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</si>
  <si>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</si>
  <si>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</si>
  <si>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</si>
  <si>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</si>
  <si>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</si>
  <si>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</si>
  <si>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</si>
  <si>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</si>
  <si>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</si>
  <si>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</si>
  <si>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</si>
  <si>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</si>
  <si>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</si>
  <si>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</si>
  <si>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</si>
  <si>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</si>
  <si>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</si>
  <si>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</si>
  <si>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</si>
  <si>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</si>
  <si>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</si>
  <si>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</si>
  <si>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</si>
  <si>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</si>
  <si>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</si>
  <si>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</si>
  <si>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</si>
  <si>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</si>
  <si>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</si>
  <si>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</si>
  <si>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</si>
  <si>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</si>
  <si>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</si>
  <si>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</si>
  <si>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</si>
  <si>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</si>
  <si>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</si>
  <si>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</si>
  <si>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</si>
  <si>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</si>
  <si>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</si>
  <si>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</si>
  <si>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</si>
  <si>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</si>
  <si>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</si>
  <si>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</si>
  <si>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</si>
  <si>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</si>
  <si>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</si>
  <si>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</si>
  <si>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</si>
  <si>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</si>
  <si>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</si>
  <si>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</si>
  <si>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</si>
  <si>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</si>
  <si>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</si>
  <si>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</si>
  <si>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</si>
  <si>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</si>
  <si>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</si>
  <si>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</si>
  <si>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</si>
  <si>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</si>
  <si>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</si>
  <si>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</si>
  <si>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</si>
  <si>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</si>
  <si>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</si>
  <si>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</si>
  <si>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</si>
  <si>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</si>
  <si>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</si>
  <si>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</si>
  <si>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</si>
  <si>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</si>
  <si>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</si>
  <si>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</si>
  <si>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</si>
  <si>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</si>
  <si>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</si>
  <si>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</si>
  <si>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</si>
  <si>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</si>
  <si>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</si>
  <si>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</si>
  <si>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</si>
  <si>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</si>
  <si>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</si>
  <si>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</si>
  <si>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</si>
  <si>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</si>
  <si>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</si>
  <si>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</si>
  <si>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</si>
  <si>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</si>
  <si>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</si>
  <si>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</si>
  <si>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</si>
  <si>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</si>
  <si>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</si>
  <si>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</si>
  <si>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</si>
  <si>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</si>
  <si>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</si>
  <si>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</si>
  <si>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</si>
  <si>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</si>
  <si>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</si>
  <si>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</si>
  <si>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</si>
  <si>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</si>
  <si>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</si>
  <si>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</si>
  <si>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</si>
  <si>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</si>
  <si>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</si>
  <si>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</si>
  <si>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</si>
  <si>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</si>
  <si>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</si>
  <si>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</si>
  <si>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</si>
  <si>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</si>
  <si>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</si>
  <si>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</si>
  <si>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</si>
  <si>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</si>
  <si>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</si>
  <si>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</si>
  <si>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</si>
  <si>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</si>
  <si>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</si>
  <si>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</si>
  <si>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</si>
  <si>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</si>
  <si>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</si>
  <si>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</si>
  <si>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</si>
  <si>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</si>
  <si>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</si>
  <si>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</si>
  <si>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</si>
  <si>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</si>
  <si>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</si>
  <si>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</si>
  <si>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</si>
  <si>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</si>
  <si>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</si>
  <si>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</si>
  <si>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</si>
  <si>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</si>
  <si>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</si>
  <si>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</si>
  <si>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</si>
  <si>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</si>
  <si>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</si>
  <si>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</si>
  <si>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</si>
  <si>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</si>
  <si>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</si>
  <si>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</si>
  <si>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</si>
  <si>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</si>
  <si>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</si>
  <si>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</si>
  <si>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</si>
  <si>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</si>
  <si>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</si>
  <si>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</si>
  <si>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</si>
  <si>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</si>
  <si>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</si>
  <si>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</si>
  <si>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</si>
  <si>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</si>
  <si>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</si>
  <si>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</si>
  <si>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</si>
  <si>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</si>
  <si>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</si>
  <si>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</si>
  <si>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</si>
  <si>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</si>
  <si>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</si>
  <si>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</si>
  <si>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</si>
  <si>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</si>
  <si>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</si>
  <si>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</si>
  <si>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</si>
  <si>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</si>
  <si>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</si>
  <si>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</si>
  <si>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</si>
  <si>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</si>
  <si>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</si>
  <si>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</si>
  <si>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</si>
  <si>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</si>
  <si>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</si>
  <si>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</si>
  <si>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</si>
  <si>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</si>
  <si>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</si>
  <si>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</si>
  <si>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</si>
  <si>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</si>
  <si>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</si>
  <si>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</si>
  <si>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</si>
  <si>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</si>
  <si>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</si>
  <si>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</si>
  <si>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</si>
  <si>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</si>
  <si>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</si>
  <si>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</si>
  <si>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</si>
  <si>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</si>
  <si>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</si>
  <si>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</si>
  <si>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</si>
  <si>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</si>
  <si>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</si>
  <si>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</si>
  <si>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</si>
  <si>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</si>
  <si>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</si>
  <si>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</si>
  <si>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</si>
  <si>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</si>
  <si>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</si>
  <si>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</si>
  <si>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</si>
  <si>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</si>
  <si>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</si>
  <si>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</si>
  <si>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</si>
  <si>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</si>
  <si>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</si>
  <si>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</si>
  <si>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</si>
  <si>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</si>
  <si>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</si>
  <si>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</si>
  <si>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</si>
  <si>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</si>
  <si>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</si>
  <si>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</si>
  <si>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</si>
  <si>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</si>
  <si>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</si>
  <si>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</si>
  <si>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</si>
  <si>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</si>
  <si>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</si>
  <si>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</si>
  <si>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</si>
  <si>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</si>
  <si>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</si>
  <si>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</si>
  <si>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</si>
  <si>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</si>
  <si>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</si>
  <si>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</si>
  <si>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</si>
  <si>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</si>
  <si>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</si>
  <si>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</si>
  <si>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</si>
  <si>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</si>
  <si>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</si>
  <si>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</si>
  <si>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</si>
  <si>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</si>
  <si>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</si>
  <si>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</si>
  <si>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</si>
  <si>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</si>
  <si>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</si>
  <si>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</si>
  <si>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</si>
  <si>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</si>
  <si>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</si>
  <si>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</si>
  <si>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</si>
  <si>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</si>
  <si>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</si>
  <si>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</si>
  <si>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</si>
  <si>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</si>
  <si>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</si>
  <si>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</si>
  <si>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</si>
  <si>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</si>
  <si>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</si>
  <si>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</si>
  <si>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</si>
  <si>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</si>
  <si>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</si>
  <si>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</si>
  <si>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</si>
  <si>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</si>
  <si>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</si>
  <si>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</si>
  <si>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</si>
  <si>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</si>
  <si>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</si>
  <si>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</si>
  <si>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</si>
  <si>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</si>
  <si>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</si>
  <si>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</si>
  <si>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</si>
  <si>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</si>
  <si>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</si>
  <si>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</si>
  <si>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</si>
  <si>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</si>
  <si>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</si>
  <si>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</si>
  <si>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</si>
  <si>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</si>
  <si>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</si>
  <si>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</si>
  <si>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</si>
  <si>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</si>
  <si>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</si>
  <si>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</si>
  <si>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</si>
  <si>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</si>
  <si>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</si>
  <si>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</si>
  <si>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</si>
  <si>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</si>
  <si>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</si>
  <si>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</si>
  <si>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</si>
  <si>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</si>
  <si>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</si>
  <si>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</si>
  <si>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</si>
  <si>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</si>
  <si>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</si>
  <si>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</si>
  <si>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</si>
  <si>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</si>
  <si>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</si>
  <si>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</si>
  <si>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</si>
  <si>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</si>
  <si>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</si>
  <si>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</si>
  <si>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</si>
  <si>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</si>
  <si>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</si>
  <si>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</si>
  <si>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</si>
  <si>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</si>
  <si>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</si>
  <si>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</si>
  <si>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</si>
  <si>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</si>
  <si>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</si>
  <si>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</si>
  <si>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</si>
  <si>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</si>
  <si>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</si>
  <si>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</si>
  <si>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</si>
  <si>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</si>
  <si>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</si>
  <si>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</si>
  <si>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</si>
  <si>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</si>
  <si>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</si>
  <si>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</si>
  <si>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</si>
  <si>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</si>
  <si>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</si>
  <si>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</si>
  <si>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</si>
  <si>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</si>
  <si>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</si>
  <si>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</si>
  <si>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</si>
  <si>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</si>
  <si>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</si>
  <si>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</si>
  <si>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</si>
  <si>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</si>
  <si>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</si>
  <si>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</si>
  <si>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</si>
  <si>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</si>
  <si>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</si>
  <si>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</si>
  <si>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</si>
  <si>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</si>
  <si>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</si>
  <si>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</si>
  <si>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</si>
  <si>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</si>
  <si>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</si>
  <si>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</si>
  <si>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</si>
  <si>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</si>
  <si>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</si>
  <si>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</si>
  <si>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</si>
  <si>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</si>
  <si>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</si>
  <si>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</si>
  <si>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</si>
  <si>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</si>
  <si>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</si>
  <si>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</si>
  <si>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</si>
  <si>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</si>
  <si>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</si>
  <si>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</si>
  <si>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</si>
  <si>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</si>
  <si>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</si>
  <si>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</si>
  <si>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</si>
  <si>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</si>
  <si>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</si>
  <si>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</si>
  <si>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</si>
  <si>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</si>
  <si>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</si>
  <si>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</si>
  <si>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</si>
  <si>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</si>
  <si>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</si>
  <si>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</si>
  <si>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</si>
  <si>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</si>
  <si>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</si>
  <si>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</si>
  <si>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</si>
  <si>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</si>
  <si>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</si>
  <si>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</si>
  <si>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</si>
  <si>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</si>
  <si>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</si>
  <si>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</si>
  <si>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</si>
  <si>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</si>
  <si>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</si>
  <si>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</si>
  <si>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</si>
  <si>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</si>
  <si>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</si>
  <si>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</si>
  <si>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</si>
  <si>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</si>
  <si>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</si>
  <si>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</si>
  <si>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</si>
  <si>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</si>
  <si>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</si>
  <si>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</si>
  <si>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</si>
  <si>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</si>
  <si>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</si>
  <si>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</si>
  <si>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</si>
  <si>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</si>
  <si>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</si>
  <si>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</si>
  <si>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</si>
  <si>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</si>
  <si>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</si>
  <si>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</si>
  <si>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</si>
  <si>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</si>
  <si>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</si>
  <si>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</si>
  <si>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</si>
  <si>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</si>
  <si>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</si>
  <si>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</si>
  <si>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</si>
  <si>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</si>
  <si>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</si>
  <si>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</si>
  <si>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</si>
  <si>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</si>
  <si>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</si>
  <si>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</si>
  <si>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</si>
  <si>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</si>
  <si>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</si>
  <si>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</si>
  <si>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</si>
  <si>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</si>
  <si>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</si>
  <si>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</si>
  <si>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</si>
  <si>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</si>
  <si>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</si>
  <si>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</si>
  <si>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</si>
  <si>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</si>
  <si>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</si>
  <si>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</si>
  <si>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</si>
  <si>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</si>
  <si>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</si>
  <si>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</si>
  <si>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</si>
  <si>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</si>
  <si>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</si>
  <si>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</si>
  <si>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</si>
  <si>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</si>
  <si>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</si>
  <si>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</si>
  <si>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</si>
  <si>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</si>
  <si>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</si>
  <si>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</si>
  <si>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</si>
  <si>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</si>
  <si>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</si>
  <si>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</si>
  <si>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</si>
  <si>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</si>
  <si>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</si>
  <si>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</si>
  <si>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</si>
  <si>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</si>
  <si>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</si>
  <si>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</si>
  <si>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</si>
  <si>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</si>
  <si>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</si>
  <si>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</si>
  <si>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</si>
  <si>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</si>
  <si>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</si>
  <si>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</si>
  <si>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</si>
  <si>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</si>
  <si>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</si>
  <si>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</si>
  <si>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</si>
  <si>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</si>
  <si>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</si>
  <si>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</si>
  <si>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</si>
  <si>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</si>
  <si>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</si>
  <si>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</si>
  <si>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</si>
  <si>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</si>
  <si>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</si>
  <si>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</si>
  <si>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</si>
  <si>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</si>
  <si>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</si>
  <si>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</si>
  <si>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</si>
  <si>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</si>
  <si>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</si>
  <si>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</si>
  <si>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</si>
  <si>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</si>
  <si>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</si>
  <si>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</si>
  <si>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</si>
  <si>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</si>
  <si>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</si>
  <si>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</si>
  <si>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</si>
  <si>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</si>
  <si>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</si>
  <si>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</si>
  <si>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</si>
  <si>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</si>
  <si>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</si>
  <si>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</si>
  <si>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</si>
  <si>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</si>
  <si>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</si>
  <si>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</si>
  <si>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</si>
  <si>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</si>
  <si>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</si>
  <si>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</si>
  <si>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</si>
  <si>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</si>
  <si>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</si>
  <si>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</si>
  <si>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</si>
  <si>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</si>
  <si>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</si>
  <si>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</si>
  <si>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</si>
  <si>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</si>
  <si>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</si>
  <si>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</si>
  <si>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</si>
  <si>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</si>
  <si>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</si>
  <si>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</si>
  <si>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</si>
  <si>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</si>
  <si>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</si>
  <si>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</si>
  <si>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</si>
  <si>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</si>
  <si>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</si>
  <si>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</si>
  <si>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</si>
  <si>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</si>
  <si>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</si>
  <si>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</si>
  <si>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</si>
  <si>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</si>
  <si>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</si>
  <si>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</si>
  <si>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</si>
  <si>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</si>
  <si>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</si>
  <si>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</si>
  <si>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</si>
  <si>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</si>
  <si>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</si>
  <si>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</si>
  <si>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</si>
  <si>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</si>
  <si>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</si>
  <si>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</si>
  <si>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</si>
  <si>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</si>
  <si>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</si>
  <si>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</si>
  <si>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</si>
  <si>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</si>
  <si>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</si>
  <si>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</si>
  <si>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</si>
  <si>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</si>
  <si>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</si>
  <si>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</si>
  <si>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</si>
  <si>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</si>
  <si>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</si>
  <si>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</si>
  <si>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</si>
  <si>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</si>
  <si>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</si>
  <si>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</si>
  <si>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</si>
  <si>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</si>
  <si>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</si>
  <si>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</si>
  <si>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</si>
  <si>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</si>
  <si>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</si>
  <si>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</si>
  <si>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</si>
  <si>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</si>
  <si>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</si>
  <si>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</si>
  <si>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</si>
  <si>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</si>
  <si>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</si>
  <si>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</si>
  <si>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</si>
  <si>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</si>
  <si>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</si>
  <si>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</si>
  <si>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</si>
  <si>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</si>
  <si>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</si>
  <si>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</si>
  <si>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</si>
  <si>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</si>
  <si>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</si>
  <si>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</si>
  <si>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</si>
  <si>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</si>
  <si>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</si>
  <si>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</si>
  <si>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</si>
  <si>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</si>
  <si>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</si>
  <si>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</si>
  <si>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</si>
  <si>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</si>
  <si>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</si>
  <si>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</si>
  <si>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</si>
  <si>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</si>
  <si>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</si>
  <si>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</si>
  <si>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</si>
  <si>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</si>
  <si>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</si>
  <si>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</si>
  <si>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</si>
  <si>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</si>
  <si>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</si>
  <si>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</si>
  <si>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</si>
  <si>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</si>
  <si>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</si>
  <si>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</si>
  <si>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</si>
  <si>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</si>
  <si>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</si>
  <si>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</si>
  <si>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</si>
  <si>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</si>
  <si>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</si>
  <si>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</si>
  <si>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</si>
  <si>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</si>
  <si>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</si>
  <si>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</si>
  <si>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</si>
  <si>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</si>
  <si>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</si>
  <si>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</si>
  <si>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</si>
  <si>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</si>
  <si>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</si>
  <si>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</si>
  <si>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</si>
  <si>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</si>
  <si>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</si>
  <si>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</si>
  <si>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</si>
  <si>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</si>
  <si>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</si>
  <si>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</si>
  <si>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</si>
  <si>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</si>
  <si>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</si>
  <si>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</si>
  <si>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</si>
  <si>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</si>
  <si>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</si>
  <si>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</si>
  <si>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</si>
  <si>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</si>
  <si>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</si>
  <si>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</si>
  <si>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</si>
  <si>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</si>
  <si>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</si>
  <si>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</si>
  <si>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</si>
  <si>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</si>
  <si>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</si>
  <si>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</si>
  <si>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</si>
  <si>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</si>
  <si>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</si>
  <si>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</si>
  <si>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</si>
  <si>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</si>
  <si>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</si>
  <si>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</si>
  <si>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</si>
  <si>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</si>
  <si>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</si>
  <si>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</si>
  <si>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</si>
  <si>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</si>
  <si>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</si>
  <si>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</si>
  <si>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</si>
  <si>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</si>
  <si>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</si>
  <si>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</si>
  <si>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</si>
  <si>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</si>
  <si>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</si>
  <si>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</si>
  <si>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</si>
  <si>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</si>
  <si>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</si>
  <si>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</si>
  <si>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</si>
  <si>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</si>
  <si>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</si>
  <si>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</si>
  <si>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</si>
  <si>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</si>
  <si>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</si>
  <si>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</si>
  <si>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</si>
  <si>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</si>
  <si>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</si>
  <si>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</si>
  <si>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</si>
  <si>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</si>
  <si>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</si>
  <si>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</si>
  <si>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</si>
  <si>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</si>
  <si>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</si>
  <si>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</si>
  <si>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</si>
  <si>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</si>
  <si>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</si>
  <si>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</si>
  <si>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</si>
  <si>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</si>
  <si>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</si>
  <si>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</si>
  <si>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</si>
  <si>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</si>
  <si>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</si>
  <si>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</si>
  <si>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</si>
  <si>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</si>
  <si>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</si>
  <si>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</si>
  <si>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</si>
  <si>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</si>
  <si>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</si>
  <si>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</si>
  <si>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</si>
  <si>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</si>
  <si>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</si>
  <si>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</si>
  <si>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</si>
  <si>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</si>
  <si>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</si>
  <si>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</si>
  <si>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</si>
  <si>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</si>
  <si>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</si>
  <si>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</si>
  <si>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</si>
  <si>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</si>
  <si>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</si>
  <si>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</si>
  <si>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</si>
  <si>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</si>
  <si>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</si>
  <si>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</si>
  <si>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</si>
  <si>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</si>
  <si>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</si>
  <si>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</si>
  <si>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</si>
  <si>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</si>
  <si>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</si>
  <si>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</si>
  <si>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</si>
  <si>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</si>
  <si>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</si>
  <si>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</si>
  <si>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</si>
  <si>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</si>
  <si>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</si>
  <si>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</si>
  <si>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</si>
  <si>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</si>
  <si>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</si>
  <si>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</si>
  <si>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</si>
  <si>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</si>
  <si>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</si>
  <si>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</si>
  <si>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</si>
  <si>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</si>
  <si>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</si>
  <si>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</si>
  <si>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</si>
  <si>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</si>
  <si>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</si>
  <si>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</si>
  <si>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</si>
  <si>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</si>
  <si>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</si>
  <si>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</si>
  <si>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</si>
  <si>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</si>
  <si>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</si>
  <si>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</si>
  <si>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</si>
  <si>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</si>
  <si>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</si>
  <si>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</si>
  <si>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</si>
  <si>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</si>
  <si>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</si>
  <si>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</si>
  <si>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</si>
  <si>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</si>
  <si>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</si>
  <si>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</si>
  <si>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</si>
  <si>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</si>
  <si>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</si>
  <si>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</si>
  <si>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</si>
  <si>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</si>
  <si>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</si>
  <si>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</si>
  <si>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</si>
  <si>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</si>
  <si>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</si>
  <si>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</si>
  <si>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</si>
  <si>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</si>
  <si>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</si>
  <si>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</si>
  <si>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</si>
  <si>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</si>
  <si>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</si>
  <si>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</si>
  <si>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</si>
  <si>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</si>
  <si>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</si>
  <si>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</si>
  <si>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</si>
  <si>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</si>
  <si>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</si>
  <si>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</si>
  <si>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</si>
  <si>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</si>
  <si>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</si>
  <si>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</si>
  <si>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</si>
  <si>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</si>
  <si>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</si>
  <si>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</si>
  <si>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</si>
  <si>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</si>
  <si>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</si>
  <si>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</si>
  <si>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</si>
  <si>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</si>
  <si>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</si>
  <si>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</si>
  <si>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</si>
  <si>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</si>
  <si>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</si>
  <si>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</si>
  <si>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</si>
  <si>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</si>
  <si>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</si>
  <si>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</si>
  <si>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</si>
  <si>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</si>
  <si>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</si>
  <si>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</si>
  <si>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</si>
  <si>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</si>
  <si>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</si>
  <si>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</si>
  <si>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</si>
  <si>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</si>
  <si>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</si>
  <si>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</si>
  <si>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</si>
  <si>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</si>
  <si>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</si>
  <si>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</si>
  <si>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</si>
  <si>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</si>
  <si>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</si>
  <si>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</si>
  <si>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</si>
  <si>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</si>
  <si>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</si>
  <si>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</si>
  <si>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</si>
  <si>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</si>
  <si>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</si>
  <si>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</si>
  <si>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</si>
  <si>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</si>
  <si>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</si>
  <si>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</si>
  <si>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</si>
  <si>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</si>
  <si>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</si>
  <si>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</si>
  <si>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</si>
  <si>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</si>
  <si>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</si>
  <si>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</si>
  <si>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</si>
  <si>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</si>
  <si>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</si>
  <si>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</si>
  <si>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</si>
  <si>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</si>
  <si>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</si>
  <si>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</si>
  <si>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</si>
  <si>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</si>
  <si>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</si>
  <si>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</si>
  <si>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</si>
  <si>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</si>
  <si>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</si>
  <si>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</si>
  <si>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</si>
  <si>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</si>
  <si>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</si>
  <si>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</si>
  <si>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</si>
  <si>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</si>
  <si>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</si>
  <si>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</si>
  <si>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</si>
  <si>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</si>
  <si>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</si>
  <si>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</si>
  <si>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</si>
  <si>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</si>
  <si>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</si>
  <si>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</si>
  <si>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</si>
  <si>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</si>
  <si>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</si>
  <si>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</si>
  <si>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</si>
  <si>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</si>
  <si>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</si>
  <si>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</si>
  <si>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</si>
  <si>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</si>
  <si>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</si>
  <si>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</si>
  <si>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</si>
  <si>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</si>
  <si>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</si>
  <si>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</si>
  <si>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</si>
  <si>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</si>
  <si>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</si>
  <si>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</si>
  <si>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</si>
  <si>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</si>
  <si>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</si>
  <si>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</si>
  <si>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</si>
  <si>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</si>
  <si>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</si>
  <si>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</si>
  <si>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</si>
  <si>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</si>
  <si>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</si>
  <si>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</si>
  <si>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</si>
  <si>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</si>
  <si>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</si>
  <si>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</si>
  <si>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</si>
  <si>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</si>
  <si>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</si>
  <si>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</si>
  <si>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</si>
  <si>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</si>
  <si>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</si>
  <si>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</si>
  <si>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</si>
  <si>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</si>
  <si>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</si>
  <si>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</si>
  <si>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</si>
  <si>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</si>
  <si>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</si>
  <si>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</si>
  <si>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</si>
  <si>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</si>
  <si>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</si>
  <si>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</si>
  <si>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</si>
  <si>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</si>
  <si>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</si>
  <si>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</si>
  <si>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</si>
  <si>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</si>
  <si>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</si>
  <si>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</si>
  <si>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</si>
  <si>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</si>
  <si>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</si>
  <si>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</si>
  <si>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</si>
  <si>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</si>
  <si>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</si>
  <si>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</si>
  <si>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</si>
  <si>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</si>
  <si>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</si>
  <si>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</si>
  <si>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</si>
  <si>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</si>
  <si>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</si>
  <si>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</si>
  <si>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</si>
  <si>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</si>
  <si>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</si>
  <si>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</si>
  <si>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</si>
  <si>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</si>
  <si>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</si>
  <si>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</si>
  <si>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</si>
  <si>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</si>
  <si>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</si>
  <si>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</si>
  <si>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</si>
  <si>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</si>
  <si>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</si>
  <si>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</si>
  <si>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</si>
  <si>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</si>
  <si>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</si>
  <si>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</si>
  <si>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</si>
  <si>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</si>
  <si>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</si>
  <si>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</si>
  <si>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</si>
  <si>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</si>
  <si>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</si>
  <si>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</si>
  <si>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</si>
  <si>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</si>
  <si>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</si>
  <si>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</si>
  <si>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</si>
  <si>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</si>
  <si>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</si>
  <si>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</si>
  <si>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</si>
  <si>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</si>
  <si>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</si>
  <si>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</si>
  <si>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</si>
  <si>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</si>
  <si>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</si>
  <si>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</si>
  <si>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</si>
  <si>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</si>
  <si>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</si>
  <si>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</si>
  <si>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</si>
  <si>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</si>
  <si>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</si>
  <si>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</si>
  <si>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</si>
  <si>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</si>
  <si>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</si>
  <si>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</si>
  <si>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</si>
  <si>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</si>
  <si>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</si>
  <si>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</si>
  <si>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</si>
  <si>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</si>
  <si>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</si>
  <si>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</si>
  <si>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</si>
  <si>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</si>
  <si>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</si>
  <si>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</si>
  <si>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</si>
  <si>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</si>
  <si>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</si>
  <si>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</si>
  <si>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</si>
  <si>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</si>
  <si>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</si>
  <si>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</si>
  <si>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</si>
  <si>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</si>
  <si>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</si>
  <si>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</si>
  <si>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</si>
  <si>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</si>
  <si>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</si>
  <si>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</si>
  <si>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</si>
  <si>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</si>
  <si>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</si>
  <si>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</si>
  <si>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</si>
  <si>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</si>
  <si>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</si>
  <si>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</si>
  <si>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</si>
  <si>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</si>
  <si>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</si>
  <si>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</si>
  <si>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</si>
  <si>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</si>
  <si>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</si>
  <si>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</si>
  <si>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</si>
  <si>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</si>
  <si>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</si>
  <si>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</si>
  <si>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</si>
  <si>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</si>
  <si>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</si>
  <si>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</si>
  <si>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</si>
  <si>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</si>
  <si>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</si>
  <si>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</si>
  <si>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</si>
  <si>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</si>
  <si>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</si>
  <si>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</si>
  <si>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</si>
  <si>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</si>
  <si>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</si>
  <si>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</si>
  <si>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</si>
  <si>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</si>
  <si>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</si>
  <si>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</si>
  <si>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</si>
  <si>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</si>
  <si>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</si>
  <si>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</si>
  <si>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</si>
  <si>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</si>
  <si>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</si>
  <si>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</si>
  <si>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</si>
  <si>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</si>
  <si>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</si>
  <si>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</si>
  <si>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</si>
  <si>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</si>
  <si>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</si>
  <si>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</si>
  <si>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</si>
  <si>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</si>
  <si>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</si>
  <si>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</si>
  <si>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</si>
  <si>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</si>
  <si>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</si>
  <si>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</si>
  <si>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</si>
  <si>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</si>
  <si>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</si>
  <si>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</si>
  <si>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</si>
  <si>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</si>
  <si>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</si>
  <si>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</si>
  <si>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</si>
  <si>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</si>
  <si>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</si>
  <si>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</si>
  <si>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</si>
  <si>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</si>
  <si>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</si>
  <si>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</si>
  <si>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</si>
  <si>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</si>
  <si>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</si>
  <si>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</si>
  <si>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</si>
  <si>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</si>
  <si>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</si>
  <si>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</si>
  <si>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</si>
  <si>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</si>
  <si>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</si>
  <si>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</si>
  <si>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</si>
  <si>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</si>
  <si>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</si>
  <si>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</si>
  <si>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</si>
  <si>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</si>
  <si>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</si>
  <si>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</si>
  <si>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</si>
  <si>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</si>
  <si>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</si>
  <si>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</si>
  <si>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</si>
  <si>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</si>
  <si>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</si>
  <si>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</si>
  <si>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</si>
  <si>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</si>
  <si>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</si>
  <si>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</si>
  <si>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</si>
  <si>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</si>
  <si>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</si>
  <si>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</si>
  <si>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</si>
  <si>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</si>
  <si>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</si>
  <si>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</si>
  <si>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</si>
  <si>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</si>
  <si>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</si>
  <si>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</si>
  <si>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</si>
  <si>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</si>
  <si>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</si>
  <si>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</si>
  <si>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</si>
  <si>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</si>
  <si>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</si>
  <si>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</si>
  <si>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</si>
  <si>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</si>
  <si>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</si>
  <si>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</si>
  <si>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</si>
  <si>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</si>
  <si>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</si>
  <si>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</si>
  <si>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</si>
  <si>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</si>
  <si>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</si>
  <si>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</si>
  <si>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</si>
  <si>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</si>
  <si>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</si>
  <si>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</si>
  <si>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</si>
  <si>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</si>
  <si>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</si>
  <si>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</si>
  <si>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</si>
  <si>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</si>
  <si>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</si>
  <si>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</si>
  <si>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</si>
  <si>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</si>
  <si>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</si>
  <si>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</si>
  <si>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</si>
  <si>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</si>
  <si>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</si>
  <si>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</si>
  <si>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</si>
  <si>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</si>
  <si>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</si>
  <si>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</si>
  <si>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</si>
  <si>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</si>
  <si>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</si>
  <si>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</si>
  <si>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</si>
  <si>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</si>
  <si>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</si>
  <si>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</si>
  <si>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</si>
  <si>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</si>
  <si>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</si>
  <si>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</si>
  <si>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</si>
  <si>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</si>
  <si>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</si>
  <si>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</si>
  <si>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</si>
  <si>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</si>
  <si>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</si>
  <si>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</si>
  <si>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</si>
  <si>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</si>
  <si>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</si>
  <si>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</si>
  <si>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</si>
  <si>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</si>
  <si>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</si>
  <si>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</si>
  <si>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</si>
  <si>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</si>
  <si>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</si>
  <si>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</si>
  <si>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</si>
  <si>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</si>
  <si>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</si>
  <si>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</si>
  <si>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</si>
  <si>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</si>
  <si>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</si>
  <si>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</si>
  <si>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</si>
  <si>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</si>
  <si>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</si>
  <si>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</si>
  <si>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</si>
  <si>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</si>
  <si>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</si>
  <si>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</si>
  <si>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</si>
  <si>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</si>
  <si>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</si>
  <si>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</si>
  <si>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</si>
  <si>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</si>
  <si>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</si>
  <si>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</si>
  <si>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</si>
  <si>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</si>
  <si>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</si>
  <si>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</si>
  <si>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</si>
  <si>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</si>
  <si>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</si>
  <si>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</si>
  <si>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</si>
  <si>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</si>
  <si>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</si>
  <si>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</si>
  <si>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</si>
  <si>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</si>
  <si>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</si>
  <si>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</si>
  <si>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</si>
  <si>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</si>
  <si>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</si>
  <si>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</si>
  <si>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</si>
  <si>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</si>
  <si>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</si>
  <si>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</si>
  <si>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</si>
  <si>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</si>
  <si>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</si>
  <si>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</si>
  <si>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</si>
  <si>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</si>
  <si>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</si>
  <si>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</si>
  <si>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</si>
  <si>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</si>
  <si>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</si>
  <si>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</si>
  <si>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</si>
  <si>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</si>
  <si>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</si>
  <si>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</si>
  <si>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</si>
  <si>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</si>
  <si>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</si>
  <si>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</si>
  <si>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</si>
  <si>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</si>
  <si>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</si>
  <si>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</si>
  <si>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</si>
  <si>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</si>
  <si>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</si>
  <si>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</si>
  <si>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</si>
  <si>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</si>
  <si>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</si>
  <si>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</si>
  <si>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</si>
  <si>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</si>
  <si>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</si>
  <si>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</si>
  <si>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</si>
  <si>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</si>
  <si>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</si>
  <si>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</si>
  <si>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</si>
  <si>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</si>
  <si>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</si>
  <si>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</si>
  <si>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</si>
  <si>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</si>
  <si>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</si>
  <si>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</si>
  <si>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</si>
  <si>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</si>
  <si>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</si>
  <si>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</si>
  <si>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</si>
  <si>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</si>
  <si>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</si>
  <si>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</si>
  <si>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</si>
  <si>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</si>
  <si>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</si>
  <si>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</si>
  <si>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</si>
  <si>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</si>
  <si>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</si>
  <si>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</si>
  <si>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</si>
  <si>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</si>
  <si>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</si>
  <si>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</si>
  <si>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</si>
  <si>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</si>
  <si>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</si>
  <si>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</si>
  <si>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</si>
  <si>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</si>
  <si>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</si>
  <si>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</si>
  <si>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</si>
  <si>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</si>
  <si>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</si>
  <si>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</si>
  <si>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</si>
  <si>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</si>
  <si>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</si>
  <si>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</si>
  <si>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</si>
  <si>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</si>
  <si>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</si>
  <si>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</si>
  <si>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</si>
  <si>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</si>
  <si>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</si>
  <si>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</si>
  <si>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</si>
  <si>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</si>
  <si>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</si>
  <si>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</si>
  <si>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</si>
  <si>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</si>
  <si>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</si>
  <si>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</si>
  <si>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</si>
  <si>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</si>
  <si>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</si>
  <si>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</si>
  <si>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</si>
  <si>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</si>
  <si>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</si>
  <si>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</si>
  <si>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</si>
  <si>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</si>
  <si>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</si>
  <si>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</si>
  <si>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</si>
  <si>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</si>
  <si>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</si>
  <si>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</si>
  <si>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</si>
  <si>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</si>
  <si>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</si>
  <si>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</si>
  <si>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</si>
  <si>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</si>
  <si>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</si>
  <si>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</si>
  <si>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</si>
  <si>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</si>
  <si>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</si>
  <si>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</si>
  <si>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</si>
  <si>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</si>
  <si>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</si>
  <si>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</si>
  <si>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</si>
  <si>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</si>
  <si>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</si>
  <si>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</si>
  <si>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</si>
  <si>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</si>
  <si>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</si>
  <si>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</si>
  <si>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</si>
  <si>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</si>
  <si>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</si>
  <si>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</si>
  <si>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</si>
  <si>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</si>
  <si>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</si>
  <si>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</si>
  <si>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</si>
  <si>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</si>
  <si>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</si>
  <si>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</si>
  <si>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</si>
  <si>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</si>
  <si>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</si>
  <si>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</si>
  <si>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</si>
  <si>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</si>
  <si>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</si>
  <si>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</si>
  <si>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</si>
  <si>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</si>
  <si>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</si>
  <si>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</si>
  <si>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</si>
  <si>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</si>
  <si>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</si>
  <si>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</si>
  <si>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</si>
  <si>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</si>
  <si>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</si>
  <si>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</si>
  <si>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</si>
  <si>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</si>
  <si>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</si>
  <si>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</si>
  <si>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</si>
  <si>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</si>
  <si>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</si>
  <si>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</si>
  <si>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</si>
  <si>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</si>
  <si>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</si>
  <si>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</si>
  <si>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</si>
  <si>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</si>
  <si>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</si>
  <si>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</si>
  <si>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</si>
  <si>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</si>
  <si>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</si>
  <si>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</si>
  <si>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</si>
  <si>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</si>
  <si>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</si>
  <si>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</si>
  <si>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</si>
  <si>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</si>
  <si>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</si>
  <si>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</si>
  <si>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</si>
  <si>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</si>
  <si>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</si>
  <si>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</si>
  <si>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</si>
  <si>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</si>
  <si>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</si>
  <si>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</si>
  <si>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</si>
  <si>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</si>
  <si>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</si>
  <si>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</si>
  <si>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</si>
  <si>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</si>
  <si>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</si>
  <si>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</si>
  <si>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</si>
  <si>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</si>
  <si>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</si>
  <si>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</si>
  <si>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</si>
  <si>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</si>
  <si>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</si>
  <si>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</si>
  <si>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</si>
  <si>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</si>
  <si>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</si>
  <si>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</si>
  <si>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</si>
  <si>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</si>
  <si>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</si>
  <si>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</si>
  <si>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</si>
  <si>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</si>
  <si>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</si>
  <si>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</si>
  <si>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</si>
  <si>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</si>
  <si>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</si>
  <si>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</si>
  <si>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</si>
  <si>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</si>
  <si>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</si>
  <si>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</si>
  <si>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</si>
  <si>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</si>
  <si>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</si>
  <si>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</si>
  <si>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</si>
  <si>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</si>
  <si>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</si>
  <si>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</si>
  <si>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</si>
  <si>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</si>
  <si>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</si>
  <si>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</si>
  <si>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</si>
  <si>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</si>
  <si>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</si>
  <si>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</si>
  <si>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</si>
  <si>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</si>
  <si>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</si>
  <si>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</si>
  <si>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</si>
  <si>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</si>
  <si>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</si>
  <si>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</si>
  <si>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</si>
  <si>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</si>
  <si>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</si>
  <si>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</si>
  <si>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</si>
  <si>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</si>
  <si>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</si>
  <si>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</si>
  <si>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</si>
  <si>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</si>
  <si>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</si>
  <si>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</si>
  <si>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</si>
  <si>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</si>
  <si>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</si>
  <si>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</si>
  <si>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</si>
  <si>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</si>
  <si>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</si>
  <si>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</si>
  <si>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</si>
  <si>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</si>
  <si>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</si>
  <si>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</si>
  <si>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</si>
  <si>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</si>
  <si>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</si>
  <si>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</si>
  <si>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</si>
  <si>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</si>
  <si>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</si>
  <si>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</si>
  <si>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</si>
  <si>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</si>
  <si>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</si>
  <si>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</si>
  <si>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</si>
  <si>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</si>
  <si>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</si>
  <si>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</si>
  <si>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</si>
  <si>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</si>
  <si>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</si>
  <si>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</si>
  <si>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</si>
  <si>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</si>
  <si>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</si>
  <si>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</si>
  <si>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</si>
  <si>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</si>
  <si>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</si>
  <si>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</si>
  <si>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</si>
  <si>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</si>
  <si>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</si>
  <si>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</si>
  <si>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</si>
  <si>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</si>
  <si>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</si>
  <si>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</si>
  <si>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</si>
  <si>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</si>
  <si>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</si>
  <si>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</si>
  <si>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</si>
  <si>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</si>
  <si>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</si>
  <si>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</si>
  <si>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</si>
  <si>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</si>
  <si>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</si>
  <si>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</si>
  <si>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</si>
  <si>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</si>
  <si>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</si>
  <si>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</si>
  <si>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</si>
  <si>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</si>
  <si>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</si>
  <si>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</si>
  <si>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</si>
  <si>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</si>
  <si>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</si>
  <si>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</si>
  <si>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</si>
  <si>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</si>
  <si>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</si>
  <si>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</si>
  <si>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</si>
  <si>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</si>
  <si>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</si>
  <si>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</si>
  <si>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</si>
  <si>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</si>
  <si>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</si>
  <si>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</si>
  <si>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</si>
  <si>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</si>
  <si>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</si>
  <si>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</si>
  <si>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</si>
  <si>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</si>
  <si>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</si>
  <si>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</si>
  <si>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</si>
  <si>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</si>
  <si>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</si>
  <si>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</si>
  <si>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</si>
  <si>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</si>
  <si>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</si>
  <si>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</si>
  <si>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</si>
  <si>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</si>
  <si>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</si>
  <si>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</si>
  <si>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</si>
  <si>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</si>
  <si>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</si>
  <si>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</si>
  <si>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</si>
  <si>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</si>
  <si>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</si>
  <si>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</si>
  <si>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</si>
  <si>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</si>
  <si>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</si>
  <si>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</si>
  <si>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</si>
  <si>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</si>
  <si>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</si>
  <si>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</si>
  <si>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</si>
  <si>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</si>
  <si>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</si>
  <si>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</si>
  <si>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</si>
  <si>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</si>
  <si>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</si>
  <si>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</si>
  <si>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</si>
  <si>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</si>
  <si>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</si>
  <si>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</si>
  <si>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</si>
  <si>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</si>
  <si>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</si>
  <si>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</si>
  <si>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</si>
  <si>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</si>
  <si>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</si>
  <si>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</si>
  <si>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</si>
  <si>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</si>
  <si>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</si>
  <si>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</si>
  <si>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</si>
  <si>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</si>
  <si>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</si>
  <si>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</si>
  <si>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</si>
  <si>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</si>
  <si>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</si>
  <si>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</si>
  <si>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</si>
  <si>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</si>
  <si>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</si>
  <si>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</si>
  <si>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</si>
  <si>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</si>
  <si>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</si>
  <si>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</si>
  <si>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</si>
  <si>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</si>
  <si>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</si>
  <si>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</si>
  <si>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</si>
  <si>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</si>
  <si>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</si>
  <si>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</si>
  <si>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</si>
  <si>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</si>
  <si>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</si>
  <si>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</si>
  <si>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</si>
  <si>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</si>
  <si>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</si>
  <si>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</si>
  <si>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</si>
  <si>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</si>
  <si>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</si>
  <si>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</si>
  <si>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</si>
  <si>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</si>
  <si>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</si>
  <si>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</si>
  <si>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</si>
  <si>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</si>
  <si>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</si>
  <si>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</si>
  <si>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</si>
  <si>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</si>
  <si>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</si>
  <si>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</si>
  <si>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</si>
  <si>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</si>
  <si>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</si>
  <si>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</si>
  <si>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</si>
  <si>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</si>
  <si>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</si>
  <si>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</si>
  <si>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</si>
  <si>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</si>
  <si>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</si>
  <si>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</si>
  <si>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</si>
  <si>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</si>
  <si>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</si>
  <si>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</si>
  <si>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</si>
  <si>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</si>
  <si>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</si>
  <si>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</si>
  <si>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</si>
  <si>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</si>
  <si>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</si>
  <si>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</si>
  <si>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</si>
  <si>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</si>
  <si>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</si>
  <si>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</si>
  <si>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</si>
  <si>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</si>
  <si>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</si>
  <si>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</si>
  <si>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</si>
  <si>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</si>
  <si>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</si>
  <si>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</si>
  <si>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</si>
  <si>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</si>
  <si>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</si>
  <si>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</si>
  <si>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</si>
  <si>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</si>
  <si>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</si>
  <si>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</si>
  <si>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</si>
  <si>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</si>
  <si>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</si>
  <si>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</si>
  <si>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</si>
  <si>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</si>
  <si>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</si>
  <si>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</si>
  <si>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</si>
  <si>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</si>
  <si>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</si>
  <si>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</si>
  <si>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</si>
  <si>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</si>
  <si>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</si>
  <si>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</si>
  <si>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</si>
  <si>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</si>
  <si>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</si>
  <si>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</si>
  <si>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</si>
  <si>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</si>
  <si>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</si>
  <si>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</si>
  <si>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</si>
  <si>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</si>
  <si>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</si>
  <si>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</si>
  <si>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</si>
  <si>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</si>
  <si>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</si>
  <si>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</si>
  <si>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</si>
  <si>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</si>
  <si>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</si>
  <si>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</si>
  <si>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</si>
  <si>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</si>
  <si>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</si>
  <si>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</si>
  <si>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</si>
  <si>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</si>
  <si>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</si>
  <si>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</si>
  <si>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</si>
  <si>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</si>
  <si>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</si>
  <si>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</si>
  <si>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</si>
  <si>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</si>
  <si>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</si>
  <si>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</si>
  <si>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</si>
  <si>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</si>
  <si>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</si>
  <si>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</si>
  <si>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</si>
  <si>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</si>
  <si>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</si>
  <si>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</si>
  <si>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</si>
  <si>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</si>
  <si>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</si>
  <si>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</si>
  <si>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</si>
  <si>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</si>
  <si>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</si>
  <si>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</si>
  <si>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</si>
  <si>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</si>
  <si>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</si>
  <si>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</si>
  <si>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</si>
  <si>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</si>
  <si>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</si>
  <si>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</si>
  <si>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</si>
  <si>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</si>
  <si>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</si>
  <si>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</si>
  <si>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</si>
  <si>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</si>
  <si>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</si>
  <si>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</si>
  <si>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</si>
  <si>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</si>
  <si>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</si>
  <si>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</si>
  <si>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</si>
  <si>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</si>
  <si>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</si>
  <si>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</si>
  <si>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</si>
  <si>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</si>
  <si>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</si>
  <si>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</si>
  <si>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</si>
  <si>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</si>
  <si>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</si>
  <si>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</si>
  <si>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</si>
  <si>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</si>
  <si>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</si>
  <si>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</si>
  <si>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</si>
  <si>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</si>
  <si>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</si>
  <si>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</si>
  <si>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</si>
  <si>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</si>
  <si>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</si>
  <si>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</si>
  <si>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</si>
  <si>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</si>
  <si>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</si>
  <si>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</si>
  <si>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</si>
  <si>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</si>
  <si>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</si>
  <si>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</si>
  <si>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</si>
  <si>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</si>
  <si>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</si>
  <si>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</si>
  <si>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</si>
  <si>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</si>
  <si>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</si>
  <si>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</si>
  <si>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</si>
  <si>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</si>
  <si>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</si>
  <si>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</si>
  <si>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</si>
  <si>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</si>
  <si>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</si>
  <si>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</si>
  <si>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</si>
  <si>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</si>
  <si>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</si>
  <si>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</si>
  <si>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</si>
  <si>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</si>
  <si>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</si>
  <si>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</si>
  <si>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</si>
  <si>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</si>
  <si>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</si>
  <si>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</si>
  <si>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</si>
  <si>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</si>
  <si>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</si>
  <si>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</si>
  <si>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</si>
  <si>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</si>
  <si>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</si>
  <si>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</si>
  <si>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</si>
  <si>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</si>
  <si>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</si>
  <si>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</si>
  <si>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</si>
  <si>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</si>
  <si>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</si>
  <si>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</si>
  <si>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</si>
  <si>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</si>
  <si>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</si>
  <si>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</si>
  <si>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</si>
  <si>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</si>
  <si>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</si>
  <si>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</si>
  <si>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</si>
  <si>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</si>
  <si>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</si>
  <si>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</si>
  <si>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</si>
  <si>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</si>
  <si>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</si>
  <si>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</si>
  <si>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</si>
  <si>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</si>
  <si>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</si>
  <si>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</si>
  <si>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</si>
  <si>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</si>
  <si>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</si>
  <si>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</si>
  <si>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</si>
  <si>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</si>
  <si>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</si>
  <si>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</si>
  <si>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</si>
  <si>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</si>
  <si>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</si>
  <si>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</si>
  <si>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</si>
  <si>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</si>
  <si>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</si>
  <si>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</si>
  <si>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</si>
  <si>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</si>
  <si>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</si>
  <si>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</si>
  <si>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</si>
  <si>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</si>
  <si>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</si>
  <si>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</si>
  <si>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</si>
  <si>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</si>
  <si>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</si>
  <si>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</si>
  <si>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</si>
  <si>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</si>
  <si>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</si>
  <si>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</si>
  <si>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</si>
  <si>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</si>
  <si>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</si>
  <si>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</si>
  <si>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</si>
  <si>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</si>
  <si>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</si>
  <si>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</si>
  <si>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</si>
  <si>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</si>
  <si>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</si>
  <si>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</si>
  <si>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</si>
  <si>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</si>
  <si>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</si>
  <si>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</si>
  <si>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</si>
  <si>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</si>
  <si>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</si>
  <si>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</si>
  <si>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</si>
  <si>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</si>
  <si>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</si>
  <si>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</si>
  <si>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</si>
  <si>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</si>
  <si>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</si>
  <si>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</si>
  <si>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</si>
  <si>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</si>
  <si>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</si>
  <si>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</si>
  <si>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</si>
  <si>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</si>
  <si>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</si>
  <si>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</si>
  <si>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</si>
  <si>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</si>
  <si>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</si>
  <si>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</si>
  <si>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</si>
  <si>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</si>
  <si>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</si>
  <si>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</si>
  <si>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</si>
  <si>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</si>
  <si>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</si>
  <si>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</si>
  <si>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</si>
  <si>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</si>
  <si>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</si>
  <si>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</si>
  <si>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</si>
  <si>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</si>
  <si>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</si>
  <si>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</si>
  <si>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</si>
  <si>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</si>
  <si>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</si>
  <si>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</si>
  <si>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</si>
  <si>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</si>
  <si>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</si>
  <si>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</si>
  <si>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</si>
  <si>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</si>
  <si>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</si>
  <si>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</si>
  <si>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</si>
  <si>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</si>
  <si>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</si>
  <si>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</si>
  <si>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</si>
  <si>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</si>
  <si>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</si>
  <si>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</si>
  <si>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</si>
  <si>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</si>
  <si>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</si>
  <si>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</si>
  <si>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</si>
  <si>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</si>
  <si>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</si>
  <si>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</si>
  <si>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</si>
  <si>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</si>
  <si>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</si>
  <si>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</si>
  <si>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</si>
  <si>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</si>
  <si>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</si>
  <si>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</si>
  <si>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</si>
  <si>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</si>
  <si>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</si>
  <si>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</si>
  <si>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</si>
  <si>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</si>
  <si>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</si>
  <si>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</si>
  <si>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</si>
  <si>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</si>
  <si>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</si>
  <si>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</si>
  <si>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</si>
  <si>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</si>
  <si>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</si>
  <si>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</si>
  <si>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</si>
  <si>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</si>
  <si>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</si>
  <si>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</si>
  <si>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</si>
  <si>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</si>
  <si>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</si>
  <si>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</si>
  <si>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</si>
  <si>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</si>
  <si>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</si>
  <si>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</si>
  <si>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</si>
  <si>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</si>
  <si>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</si>
  <si>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</si>
  <si>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</si>
  <si>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</si>
  <si>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</si>
  <si>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</si>
  <si>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</si>
  <si>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</si>
  <si>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</si>
  <si>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</si>
  <si>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</si>
  <si>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</si>
  <si>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</si>
  <si>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</si>
  <si>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</si>
  <si>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</si>
  <si>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</si>
  <si>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</si>
  <si>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</si>
  <si>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</si>
  <si>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</si>
  <si>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</si>
  <si>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</si>
  <si>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</si>
  <si>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</si>
  <si>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</si>
  <si>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</si>
  <si>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</si>
  <si>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</si>
  <si>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</si>
  <si>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</si>
  <si>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</si>
  <si>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</si>
  <si>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</si>
  <si>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</si>
  <si>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</si>
  <si>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</si>
  <si>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</si>
  <si>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</si>
  <si>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</si>
  <si>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</si>
  <si>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</si>
  <si>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</si>
  <si>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</si>
  <si>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</si>
  <si>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</si>
  <si>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</si>
  <si>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</si>
  <si>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</si>
  <si>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</si>
  <si>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</si>
  <si>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</si>
  <si>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</si>
  <si>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</si>
  <si>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</si>
  <si>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</si>
  <si>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</si>
  <si>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</si>
  <si>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</si>
  <si>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</si>
  <si>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</si>
  <si>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</si>
  <si>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</si>
  <si>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</si>
  <si>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</si>
  <si>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</si>
  <si>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</si>
  <si>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</si>
  <si>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</si>
  <si>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</si>
  <si>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</si>
  <si>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</si>
  <si>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</si>
  <si>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</si>
  <si>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</si>
  <si>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</si>
  <si>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</si>
  <si>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</si>
  <si>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</si>
  <si>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</si>
  <si>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</si>
  <si>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</si>
  <si>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</si>
  <si>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</si>
  <si>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</si>
  <si>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</si>
  <si>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</si>
  <si>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</si>
  <si>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</si>
  <si>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</si>
  <si>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</si>
  <si>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</si>
  <si>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</si>
  <si>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</si>
  <si>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</si>
  <si>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</si>
  <si>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</si>
  <si>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</si>
  <si>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</si>
  <si>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</si>
  <si>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</si>
  <si>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</si>
  <si>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</si>
  <si>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</si>
  <si>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</si>
  <si>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</si>
  <si>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</si>
  <si>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</si>
  <si>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</si>
  <si>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</si>
  <si>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</si>
  <si>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</si>
  <si>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</si>
  <si>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</si>
  <si>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</si>
  <si>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</si>
  <si>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</si>
  <si>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</si>
  <si>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</si>
  <si>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</si>
  <si>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</si>
  <si>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</si>
  <si>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</si>
  <si>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</si>
  <si>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</si>
  <si>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</si>
  <si>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</si>
  <si>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</si>
  <si>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</si>
  <si>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</si>
  <si>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</si>
  <si>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</si>
  <si>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</si>
  <si>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</si>
  <si>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</si>
  <si>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</si>
  <si>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</si>
  <si>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</si>
  <si>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</si>
  <si>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</si>
  <si>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</si>
  <si>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</si>
  <si>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</si>
  <si>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</si>
  <si>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</si>
  <si>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</si>
  <si>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</si>
  <si>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</si>
  <si>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</si>
  <si>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</si>
  <si>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</si>
  <si>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</si>
  <si>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</si>
  <si>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</si>
  <si>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</si>
  <si>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</si>
  <si>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</si>
  <si>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</si>
  <si>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</si>
  <si>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</si>
  <si>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</si>
  <si>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</si>
  <si>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</si>
  <si>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</si>
  <si>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</si>
  <si>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</si>
  <si>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</si>
  <si>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</si>
  <si>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</si>
  <si>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</si>
  <si>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</si>
  <si>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</si>
  <si>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</si>
  <si>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</si>
  <si>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</si>
  <si>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</si>
  <si>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</si>
  <si>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</si>
  <si>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</si>
  <si>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</si>
  <si>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</si>
  <si>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</si>
  <si>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</si>
  <si>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</si>
  <si>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</si>
  <si>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</si>
  <si>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</si>
  <si>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</si>
  <si>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</si>
  <si>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</si>
  <si>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</si>
  <si>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</si>
  <si>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</si>
  <si>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</si>
  <si>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</si>
  <si>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</si>
  <si>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</si>
  <si>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</si>
  <si>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</si>
  <si>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</si>
  <si>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</si>
  <si>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</si>
  <si>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</si>
  <si>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</si>
  <si>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</si>
  <si>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</si>
  <si>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</si>
  <si>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</si>
  <si>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</si>
  <si>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</si>
  <si>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</si>
  <si>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</si>
  <si>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</si>
  <si>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</si>
  <si>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</si>
  <si>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</si>
  <si>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</si>
  <si>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</si>
  <si>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</si>
  <si>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</si>
  <si>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</si>
  <si>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</si>
  <si>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</si>
  <si>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</si>
  <si>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</si>
  <si>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</si>
  <si>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</si>
  <si>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</si>
  <si>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</si>
  <si>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</si>
  <si>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</si>
  <si>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</si>
  <si>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</si>
  <si>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</si>
  <si>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</si>
  <si>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</si>
  <si>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</si>
  <si>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</si>
  <si>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</si>
  <si>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</si>
  <si>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</si>
  <si>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</si>
  <si>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</si>
  <si>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</si>
  <si>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</si>
  <si>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</si>
  <si>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</si>
  <si>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</si>
  <si>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</si>
  <si>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</si>
  <si>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</si>
  <si>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</si>
  <si>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</si>
  <si>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</si>
  <si>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</si>
  <si>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</si>
  <si>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</si>
  <si>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</si>
  <si>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</si>
  <si>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</si>
  <si>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</si>
  <si>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</si>
  <si>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</si>
  <si>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</si>
  <si>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</si>
  <si>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</si>
  <si>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</si>
  <si>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</si>
  <si>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</si>
  <si>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</si>
  <si>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</si>
  <si>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</si>
  <si>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</si>
  <si>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</si>
  <si>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</si>
  <si>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</si>
  <si>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</si>
  <si>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</si>
  <si>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</si>
  <si>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</si>
  <si>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</si>
  <si>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</si>
  <si>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</si>
  <si>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</si>
  <si>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</si>
  <si>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</si>
  <si>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</si>
  <si>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</si>
  <si>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</si>
  <si>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</si>
  <si>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</si>
  <si>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</si>
  <si>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</si>
  <si>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</si>
  <si>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</si>
  <si>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</si>
  <si>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</si>
  <si>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</si>
  <si>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</si>
  <si>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</si>
  <si>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</si>
  <si>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</si>
  <si>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</si>
  <si>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</si>
  <si>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</si>
  <si>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</si>
  <si>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</si>
  <si>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</si>
  <si>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</si>
  <si>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</si>
  <si>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</si>
  <si>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</si>
  <si>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</si>
  <si>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</si>
  <si>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</si>
  <si>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</si>
  <si>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</si>
  <si>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</si>
  <si>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</si>
  <si>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</si>
  <si>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</si>
  <si>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</si>
  <si>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</si>
  <si>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</si>
  <si>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</si>
  <si>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</si>
  <si>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</si>
  <si>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</si>
  <si>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</si>
  <si>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</si>
  <si>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</si>
  <si>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</si>
  <si>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</si>
  <si>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</si>
  <si>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</si>
  <si>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</si>
  <si>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</si>
  <si>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</si>
  <si>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</si>
  <si>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</si>
  <si>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</si>
  <si>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</si>
  <si>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</si>
  <si>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</si>
  <si>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</si>
  <si>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</si>
  <si>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</si>
  <si>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</si>
  <si>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</si>
  <si>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</si>
  <si>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</si>
  <si>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</si>
  <si>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</si>
  <si>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</si>
  <si>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</si>
  <si>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</si>
  <si>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</si>
  <si>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</si>
  <si>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</si>
  <si>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</si>
  <si>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</si>
  <si>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</si>
  <si>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</si>
  <si>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</si>
  <si>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</si>
  <si>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</si>
  <si>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</si>
  <si>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</si>
  <si>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</si>
  <si>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</si>
  <si>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</si>
  <si>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</si>
  <si>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</si>
  <si>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</si>
  <si>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</si>
  <si>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</si>
  <si>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</si>
  <si>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</si>
  <si>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</si>
  <si>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</si>
  <si>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</si>
  <si>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</si>
  <si>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</si>
  <si>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</si>
  <si>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</si>
  <si>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</si>
  <si>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</si>
  <si>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</si>
  <si>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</si>
  <si>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</si>
  <si>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</si>
  <si>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</si>
  <si>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</si>
  <si>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</si>
  <si>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</si>
  <si>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</si>
  <si>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</si>
  <si>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</si>
  <si>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</si>
  <si>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</si>
  <si>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</si>
  <si>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</si>
  <si>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</si>
  <si>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</si>
  <si>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</si>
  <si>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</si>
  <si>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</si>
  <si>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</si>
  <si>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</si>
  <si>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</si>
  <si>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</si>
  <si>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</si>
  <si>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</si>
  <si>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</si>
  <si>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</si>
  <si>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</si>
  <si>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</si>
  <si>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</si>
  <si>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</si>
  <si>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</si>
  <si>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</si>
  <si>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</si>
  <si>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</si>
  <si>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</si>
  <si>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</si>
  <si>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</si>
  <si>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</si>
  <si>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</si>
  <si>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</si>
  <si>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</si>
  <si>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</si>
  <si>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</si>
  <si>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</si>
  <si>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</si>
  <si>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</si>
  <si>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</si>
  <si>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</si>
  <si>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</si>
  <si>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</si>
  <si>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</si>
  <si>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</si>
  <si>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</si>
  <si>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</si>
  <si>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</si>
  <si>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</si>
  <si>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</si>
  <si>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</si>
  <si>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</si>
  <si>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</si>
  <si>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</si>
  <si>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</si>
  <si>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</si>
  <si>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</si>
  <si>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</si>
  <si>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</si>
  <si>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</si>
  <si>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</si>
  <si>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</si>
  <si>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</si>
  <si>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</si>
  <si>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</si>
  <si>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</si>
  <si>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</si>
  <si>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</si>
  <si>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</si>
  <si>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</si>
  <si>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</si>
  <si>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</si>
  <si>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</si>
  <si>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</si>
  <si>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</si>
  <si>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</si>
  <si>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</si>
  <si>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</si>
  <si>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</si>
  <si>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</si>
  <si>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</si>
  <si>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</si>
  <si>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</si>
  <si>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</si>
  <si>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</si>
  <si>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</si>
  <si>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</si>
  <si>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</si>
  <si>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</si>
  <si>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</si>
  <si>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</si>
  <si>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</si>
  <si>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</si>
  <si>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</si>
  <si>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</si>
  <si>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</si>
  <si>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</si>
  <si>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</si>
  <si>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</si>
  <si>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</si>
  <si>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</si>
  <si>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</si>
  <si>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</si>
  <si>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</si>
  <si>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</si>
  <si>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</si>
  <si>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</si>
  <si>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</si>
  <si>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</si>
  <si>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</si>
  <si>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</si>
  <si>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</si>
  <si>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</si>
  <si>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</si>
  <si>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</si>
  <si>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</si>
  <si>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</si>
  <si>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</si>
  <si>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</si>
  <si>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</si>
  <si>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</si>
  <si>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</si>
  <si>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</si>
  <si>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</si>
  <si>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</si>
  <si>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</si>
  <si>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</si>
  <si>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</si>
  <si>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</si>
  <si>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</si>
  <si>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</si>
  <si>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</si>
  <si>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</si>
  <si>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</si>
  <si>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</si>
  <si>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</si>
  <si>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</si>
  <si>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</si>
  <si>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</si>
  <si>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</si>
  <si>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</si>
  <si>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</si>
  <si>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</si>
  <si>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</si>
  <si>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</si>
  <si>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</si>
  <si>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</si>
  <si>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</si>
  <si>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</si>
  <si>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</si>
  <si>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</si>
  <si>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</si>
  <si>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</si>
  <si>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</si>
  <si>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</si>
  <si>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</si>
  <si>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</si>
  <si>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</si>
  <si>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</si>
  <si>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</si>
  <si>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</si>
  <si>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</si>
  <si>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</si>
  <si>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</si>
  <si>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</si>
  <si>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</si>
  <si>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</si>
  <si>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</si>
  <si>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</si>
  <si>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</si>
  <si>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</si>
  <si>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</si>
  <si>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</si>
  <si>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</si>
  <si>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</si>
  <si>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</si>
  <si>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</si>
  <si>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</si>
  <si>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</si>
  <si>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</si>
  <si>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</si>
  <si>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</si>
  <si>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</si>
  <si>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</si>
  <si>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</si>
  <si>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</si>
  <si>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</si>
  <si>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</si>
  <si>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</si>
  <si>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</si>
  <si>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</si>
  <si>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</si>
  <si>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</si>
  <si>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</si>
  <si>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</si>
  <si>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</si>
  <si>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</si>
  <si>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</si>
  <si>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</si>
  <si>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</si>
  <si>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</si>
  <si>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</si>
  <si>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</si>
  <si>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</si>
  <si>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</si>
  <si>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</si>
  <si>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</si>
  <si>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</si>
  <si>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</si>
  <si>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</si>
  <si>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</si>
  <si>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</si>
  <si>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</si>
  <si>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</si>
  <si>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</si>
  <si>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</si>
  <si>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</si>
  <si>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</si>
  <si>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</si>
  <si>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</si>
  <si>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</si>
  <si>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</si>
  <si>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</si>
  <si>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</si>
  <si>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</si>
  <si>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</si>
  <si>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</si>
  <si>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</si>
  <si>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</si>
  <si>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</si>
  <si>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</si>
  <si>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</si>
  <si>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</si>
  <si>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</si>
  <si>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</si>
  <si>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</si>
  <si>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</si>
  <si>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</si>
  <si>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</si>
  <si>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</si>
  <si>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</si>
  <si>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</si>
  <si>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</si>
  <si>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</si>
  <si>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</si>
  <si>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</si>
  <si>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</si>
  <si>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</si>
  <si>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</si>
  <si>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</si>
  <si>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</si>
  <si>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</si>
  <si>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</si>
  <si>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</si>
  <si>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</si>
  <si>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</si>
  <si>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</si>
  <si>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</si>
  <si>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</si>
  <si>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</si>
  <si>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</si>
  <si>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</si>
  <si>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</si>
  <si>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</si>
  <si>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</si>
  <si>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</si>
  <si>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</si>
  <si>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</si>
  <si>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</si>
  <si>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</si>
  <si>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</si>
  <si>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</si>
  <si>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</si>
  <si>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</si>
  <si>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</si>
  <si>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</si>
  <si>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</si>
  <si>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</si>
  <si>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</si>
  <si>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</si>
  <si>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</si>
  <si>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</si>
  <si>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</si>
  <si>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</si>
  <si>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</si>
  <si>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</si>
  <si>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</si>
  <si>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</si>
  <si>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</si>
  <si>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</si>
  <si>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</si>
  <si>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</si>
  <si>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</si>
  <si>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</si>
  <si>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</si>
  <si>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</si>
  <si>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</si>
  <si>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</si>
  <si>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</si>
  <si>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</si>
  <si>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</si>
  <si>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</si>
  <si>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</si>
  <si>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</si>
  <si>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</si>
  <si>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</si>
  <si>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</si>
  <si>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</si>
  <si>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</si>
  <si>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</si>
  <si>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</si>
  <si>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</si>
  <si>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</si>
  <si>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</si>
  <si>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</si>
  <si>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</si>
  <si>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</si>
  <si>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</si>
  <si>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</si>
  <si>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</si>
  <si>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</si>
  <si>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</si>
  <si>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</si>
  <si>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</si>
  <si>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</si>
  <si>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</si>
  <si>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</si>
  <si>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</si>
  <si>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</si>
  <si>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</si>
  <si>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</si>
  <si>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</si>
  <si>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</si>
  <si>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</si>
  <si>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</si>
  <si>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</si>
  <si>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</si>
  <si>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</si>
  <si>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</si>
  <si>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</si>
  <si>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</si>
  <si>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</si>
  <si>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</si>
  <si>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</si>
  <si>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</si>
  <si>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</si>
  <si>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</si>
  <si>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</si>
  <si>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</si>
  <si>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</si>
  <si>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</si>
  <si>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</si>
  <si>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</si>
  <si>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</si>
  <si>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</si>
  <si>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</si>
  <si>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</si>
  <si>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</si>
  <si>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</si>
  <si>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</si>
  <si>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</si>
  <si>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</si>
  <si>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</si>
  <si>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</si>
  <si>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</si>
  <si>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</si>
  <si>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</si>
  <si>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</si>
  <si>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</si>
  <si>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</si>
  <si>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</si>
  <si>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</si>
  <si>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</si>
  <si>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</si>
  <si>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</si>
  <si>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</si>
  <si>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</si>
  <si>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</si>
  <si>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</si>
  <si>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</si>
  <si>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</si>
  <si>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</si>
  <si>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</si>
  <si>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</si>
  <si>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</si>
  <si>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</si>
  <si>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</si>
  <si>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</si>
  <si>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</si>
  <si>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</si>
  <si>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</si>
  <si>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</si>
  <si>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</si>
  <si>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</si>
  <si>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</si>
  <si>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</si>
  <si>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</si>
  <si>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</si>
  <si>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</si>
  <si>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</si>
  <si>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</si>
  <si>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</si>
  <si>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</si>
  <si>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</si>
  <si>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</si>
  <si>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</si>
  <si>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</si>
  <si>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</si>
  <si>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</si>
  <si>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</si>
  <si>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</si>
  <si>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</si>
  <si>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</si>
  <si>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</si>
  <si>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</si>
  <si>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</si>
  <si>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</si>
  <si>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</si>
  <si>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</si>
  <si>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</si>
  <si>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</si>
  <si>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</si>
  <si>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</si>
  <si>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</si>
  <si>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</si>
  <si>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</si>
  <si>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</si>
  <si>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</si>
  <si>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</si>
  <si>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</si>
  <si>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</si>
  <si>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</si>
  <si>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</si>
  <si>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</si>
  <si>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</si>
  <si>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</si>
  <si>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</si>
  <si>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</si>
  <si>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</si>
  <si>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</si>
  <si>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</si>
  <si>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</si>
  <si>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</si>
  <si>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</si>
  <si>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</si>
  <si>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</si>
  <si>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</si>
  <si>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</si>
  <si>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</si>
  <si>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</si>
  <si>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</si>
  <si>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</si>
  <si>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</si>
  <si>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</si>
  <si>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</si>
  <si>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</si>
  <si>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</si>
  <si>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</si>
  <si>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</si>
  <si>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</si>
  <si>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</si>
  <si>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</si>
  <si>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</si>
  <si>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</si>
  <si>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</si>
  <si>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</si>
  <si>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</si>
  <si>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</si>
  <si>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</si>
  <si>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</si>
  <si>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</si>
  <si>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</si>
  <si>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</si>
  <si>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</si>
  <si>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</si>
  <si>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</si>
  <si>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</si>
  <si>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</si>
  <si>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</si>
  <si>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</si>
  <si>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</si>
  <si>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</si>
  <si>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</si>
  <si>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</si>
  <si>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</si>
  <si>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</si>
  <si>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</si>
  <si>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</si>
  <si>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</si>
  <si>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</si>
  <si>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</si>
  <si>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</si>
  <si>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</si>
  <si>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</si>
  <si>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</si>
  <si>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</si>
  <si>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</si>
  <si>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</si>
  <si>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</si>
  <si>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</si>
  <si>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</si>
  <si>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</si>
  <si>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</si>
  <si>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</si>
  <si>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</si>
  <si>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</si>
  <si>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</si>
  <si>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</si>
  <si>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</si>
  <si>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</si>
  <si>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</si>
  <si>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</si>
  <si>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</si>
  <si>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</si>
  <si>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</si>
  <si>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</si>
  <si>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</si>
  <si>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</si>
  <si>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</si>
  <si>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</si>
  <si>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</si>
  <si>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</si>
  <si>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</si>
  <si>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</si>
  <si>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</si>
  <si>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</si>
  <si>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</si>
  <si>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</si>
  <si>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</si>
  <si>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</si>
  <si>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</si>
  <si>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</si>
  <si>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</si>
  <si>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</si>
  <si>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</si>
  <si>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</si>
  <si>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</si>
  <si>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</si>
  <si>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</si>
  <si>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</si>
  <si>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</si>
  <si>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</si>
  <si>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</si>
  <si>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</si>
  <si>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</si>
  <si>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</si>
  <si>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</si>
  <si>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</si>
  <si>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</si>
  <si>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</si>
  <si>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</si>
  <si>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</si>
  <si>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</si>
  <si>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</si>
  <si>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</si>
  <si>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</si>
  <si>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</si>
  <si>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</si>
  <si>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</si>
  <si>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</si>
  <si>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</si>
  <si>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</si>
  <si>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</si>
  <si>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</si>
  <si>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</si>
  <si>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</si>
  <si>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</si>
  <si>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</si>
  <si>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</si>
  <si>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</si>
  <si>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</si>
  <si>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</si>
  <si>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</si>
  <si>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</si>
  <si>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</si>
  <si>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</si>
  <si>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</si>
  <si>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</si>
  <si>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</si>
  <si>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</si>
  <si>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</si>
  <si>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</si>
  <si>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</si>
  <si>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</si>
  <si>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</si>
  <si>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</si>
  <si>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</si>
  <si>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</si>
  <si>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</si>
  <si>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</si>
  <si>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</si>
  <si>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</si>
  <si>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</si>
  <si>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</si>
  <si>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</si>
  <si>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</si>
  <si>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</si>
  <si>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</si>
  <si>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</si>
  <si>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</si>
  <si>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</si>
  <si>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</si>
  <si>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</si>
  <si>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</si>
  <si>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</si>
  <si>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</si>
  <si>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</si>
  <si>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</si>
  <si>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</si>
  <si>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</si>
  <si>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</si>
  <si>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</si>
  <si>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</si>
  <si>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</si>
  <si>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</si>
  <si>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</si>
  <si>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</si>
  <si>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</si>
  <si>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</si>
  <si>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</si>
  <si>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</si>
  <si>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</si>
  <si>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</si>
  <si>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</si>
  <si>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</si>
  <si>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</si>
  <si>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</si>
  <si>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</si>
  <si>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</si>
  <si>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</si>
  <si>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</si>
  <si>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</si>
  <si>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</si>
  <si>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</si>
  <si>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</si>
  <si>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</si>
  <si>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</si>
  <si>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</si>
  <si>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</si>
  <si>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</si>
  <si>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</si>
  <si>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</si>
  <si>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</si>
  <si>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</si>
  <si>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</si>
  <si>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</si>
  <si>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</si>
  <si>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</si>
  <si>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</si>
  <si>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</si>
  <si>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</si>
  <si>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</si>
  <si>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</si>
  <si>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</si>
  <si>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</si>
  <si>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</si>
  <si>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</si>
  <si>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</si>
  <si>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</si>
  <si>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</si>
  <si>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</si>
  <si>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</si>
  <si>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</si>
  <si>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</si>
  <si>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</si>
  <si>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</si>
  <si>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</si>
  <si>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</si>
  <si>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</si>
  <si>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</si>
  <si>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</si>
  <si>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</si>
  <si>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</si>
  <si>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</si>
  <si>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</si>
  <si>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</si>
  <si>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</si>
  <si>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</si>
  <si>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</si>
  <si>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</si>
  <si>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</si>
  <si>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</si>
  <si>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</si>
  <si>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</si>
  <si>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</si>
  <si>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</si>
  <si>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</si>
  <si>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</si>
  <si>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</si>
  <si>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</si>
  <si>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</si>
  <si>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</si>
  <si>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</si>
  <si>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</si>
  <si>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</si>
  <si>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</si>
  <si>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</si>
  <si>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</si>
  <si>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</si>
  <si>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</si>
  <si>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</si>
  <si>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</si>
  <si>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</si>
  <si>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</si>
  <si>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</si>
  <si>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</si>
  <si>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</si>
  <si>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</si>
  <si>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</si>
  <si>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</si>
  <si>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</si>
  <si>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</si>
  <si>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</si>
  <si>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</si>
  <si>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</si>
  <si>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</si>
  <si>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</si>
  <si>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</si>
  <si>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</si>
  <si>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</si>
  <si>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</si>
  <si>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</si>
  <si>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</si>
  <si>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</si>
  <si>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</si>
  <si>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</si>
  <si>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</si>
  <si>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</si>
  <si>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</si>
  <si>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</si>
  <si>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</si>
  <si>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</si>
  <si>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</si>
  <si>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</si>
  <si>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</si>
  <si>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</si>
  <si>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</si>
  <si>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</si>
  <si>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</si>
  <si>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</si>
  <si>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</si>
  <si>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</si>
  <si>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</si>
  <si>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</si>
  <si>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</si>
  <si>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</si>
  <si>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</si>
  <si>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</si>
  <si>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</si>
  <si>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</si>
  <si>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</si>
  <si>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</si>
  <si>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</si>
  <si>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</si>
  <si>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</si>
  <si>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</si>
  <si>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</si>
  <si>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</si>
  <si>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</si>
  <si>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</si>
  <si>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</si>
  <si>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</si>
  <si>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</si>
  <si>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</si>
  <si>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</si>
  <si>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</si>
  <si>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</si>
  <si>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</si>
  <si>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</si>
  <si>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</si>
  <si>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</si>
  <si>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</si>
  <si>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</si>
  <si>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</si>
  <si>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</si>
  <si>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</si>
  <si>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</si>
  <si>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</si>
  <si>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</si>
  <si>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</si>
  <si>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</si>
  <si>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</si>
  <si>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</si>
  <si>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</si>
  <si>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</si>
  <si>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</si>
  <si>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</si>
  <si>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</si>
  <si>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</si>
  <si>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</si>
  <si>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</si>
  <si>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</si>
  <si>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</si>
  <si>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</si>
  <si>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</si>
  <si>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</si>
  <si>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</si>
  <si>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</si>
  <si>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</si>
  <si>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</si>
  <si>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</si>
  <si>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</si>
  <si>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</si>
  <si>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</si>
  <si>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</si>
  <si>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</si>
  <si>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</si>
  <si>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</si>
  <si>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</si>
  <si>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</si>
  <si>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</si>
  <si>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</si>
  <si>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</si>
  <si>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</si>
  <si>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</si>
  <si>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</si>
  <si>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</si>
  <si>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</si>
  <si>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</si>
  <si>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</si>
  <si>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</si>
  <si>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</si>
  <si>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</si>
  <si>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</si>
  <si>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</si>
  <si>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</si>
  <si>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</si>
  <si>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</si>
  <si>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</si>
  <si>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</si>
  <si>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</si>
  <si>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</si>
  <si>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</si>
  <si>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</si>
  <si>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</si>
  <si>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</si>
  <si>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</si>
  <si>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</si>
  <si>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</si>
  <si>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</si>
  <si>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</si>
  <si>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</si>
  <si>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</si>
  <si>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</si>
  <si>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</si>
  <si>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</si>
  <si>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</si>
  <si>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</si>
  <si>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</si>
  <si>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</si>
  <si>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</si>
  <si>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</si>
  <si>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</si>
  <si>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</si>
  <si>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</si>
  <si>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</si>
  <si>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</si>
  <si>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</si>
  <si>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</si>
  <si>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</si>
  <si>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</si>
  <si>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</si>
  <si>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</si>
  <si>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</si>
  <si>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</si>
  <si>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</si>
  <si>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</si>
  <si>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</si>
  <si>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</si>
  <si>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</si>
  <si>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</si>
  <si>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</si>
  <si>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</si>
  <si>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</si>
  <si>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</si>
  <si>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</si>
  <si>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</si>
  <si>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</si>
  <si>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</si>
  <si>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</si>
  <si>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</si>
  <si>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</si>
  <si>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</si>
  <si>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</si>
  <si>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</si>
  <si>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</si>
  <si>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</si>
  <si>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</si>
  <si>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</si>
  <si>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</si>
  <si>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</si>
  <si>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</si>
  <si>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</si>
  <si>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</si>
  <si>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</si>
  <si>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</si>
  <si>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</si>
  <si>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</si>
  <si>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</si>
  <si>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</si>
  <si>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</si>
  <si>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</si>
  <si>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</si>
  <si>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</si>
  <si>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</si>
  <si>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</si>
  <si>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</si>
  <si>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</si>
  <si>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</si>
  <si>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</si>
  <si>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</si>
  <si>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</si>
  <si>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</si>
  <si>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</si>
  <si>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</si>
  <si>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</si>
  <si>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</si>
  <si>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</si>
  <si>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</si>
  <si>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</si>
  <si>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</si>
  <si>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</si>
  <si>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</si>
  <si>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</si>
  <si>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</si>
  <si>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</si>
  <si>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</si>
  <si>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</si>
  <si>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</si>
  <si>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</si>
  <si>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</si>
  <si>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</si>
  <si>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</si>
  <si>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</si>
  <si>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</si>
  <si>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</si>
  <si>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</si>
  <si>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</si>
  <si>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</si>
  <si>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</si>
  <si>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</si>
  <si>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</si>
  <si>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</si>
  <si>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</si>
  <si>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</si>
  <si>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</si>
  <si>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</si>
  <si>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</si>
  <si>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</si>
  <si>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</si>
  <si>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</si>
  <si>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</si>
  <si>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</si>
  <si>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</si>
  <si>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</si>
  <si>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</si>
  <si>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</si>
  <si>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</si>
  <si>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</si>
  <si>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</si>
  <si>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</si>
  <si>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</si>
  <si>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</si>
  <si>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</si>
  <si>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</si>
  <si>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</si>
  <si>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</si>
  <si>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</si>
  <si>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</si>
  <si>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</si>
  <si>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</si>
  <si>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</si>
  <si>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</si>
  <si>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</si>
  <si>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</si>
  <si>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</si>
  <si>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</si>
  <si>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</si>
  <si>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</si>
  <si>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</si>
  <si>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</si>
  <si>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</si>
  <si>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</si>
  <si>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</si>
  <si>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</si>
  <si>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</si>
  <si>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</si>
  <si>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</si>
  <si>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</si>
  <si>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</si>
  <si>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</si>
  <si>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</si>
  <si>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</si>
  <si>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</si>
  <si>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</si>
  <si>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</si>
  <si>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</si>
  <si>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</si>
  <si>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</si>
  <si>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</si>
  <si>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</si>
  <si>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</si>
  <si>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</si>
  <si>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</si>
  <si>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</si>
  <si>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</si>
  <si>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</si>
  <si>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</si>
  <si>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</si>
  <si>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</si>
  <si>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</si>
  <si>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</si>
  <si>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</si>
  <si>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</si>
  <si>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</si>
  <si>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</si>
  <si>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</si>
  <si>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</si>
  <si>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</si>
  <si>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</si>
  <si>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</si>
  <si>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</si>
  <si>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</si>
  <si>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</si>
  <si>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</si>
  <si>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</si>
  <si>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</si>
  <si>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</si>
  <si>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</si>
  <si>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</si>
  <si>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</si>
  <si>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</si>
  <si>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</si>
  <si>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</si>
  <si>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</si>
  <si>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</si>
  <si>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</si>
  <si>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</si>
  <si>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</si>
  <si>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</si>
  <si>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</si>
  <si>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</si>
  <si>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</si>
  <si>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</si>
  <si>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</si>
  <si>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</si>
  <si>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</si>
  <si>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</si>
  <si>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</si>
  <si>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</si>
  <si>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</si>
  <si>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</si>
  <si>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</si>
  <si>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</si>
  <si>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</si>
  <si>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</si>
  <si>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</si>
  <si>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</si>
  <si>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</si>
  <si>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</si>
  <si>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</si>
  <si>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</si>
  <si>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</si>
  <si>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</si>
  <si>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</si>
  <si>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</si>
  <si>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</si>
  <si>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</si>
  <si>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</si>
  <si>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</si>
  <si>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</si>
  <si>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</si>
  <si>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</si>
  <si>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</si>
  <si>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</si>
  <si>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</si>
  <si>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</si>
  <si>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</si>
  <si>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</si>
  <si>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</si>
  <si>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</si>
  <si>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</si>
  <si>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</si>
  <si>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</si>
  <si>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</si>
  <si>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</si>
  <si>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</si>
  <si>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</si>
  <si>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</si>
  <si>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</si>
  <si>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</si>
  <si>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</si>
  <si>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</si>
  <si>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</si>
  <si>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</si>
  <si>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</si>
  <si>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</si>
  <si>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</si>
  <si>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</si>
  <si>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</si>
  <si>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</si>
  <si>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</si>
  <si>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</si>
  <si>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</si>
  <si>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</si>
  <si>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</si>
  <si>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</si>
  <si>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</si>
  <si>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</si>
  <si>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</si>
  <si>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</si>
  <si>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</si>
  <si>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</si>
  <si>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</si>
  <si>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</si>
  <si>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</si>
  <si>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</si>
  <si>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</si>
  <si>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</si>
  <si>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</si>
  <si>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</si>
  <si>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</si>
  <si>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</si>
  <si>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</si>
  <si>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</si>
  <si>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</si>
  <si>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</si>
  <si>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</si>
  <si>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</si>
  <si>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</si>
  <si>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</si>
  <si>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</si>
  <si>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</si>
  <si>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</si>
  <si>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</si>
  <si>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</si>
  <si>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</si>
  <si>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</si>
  <si>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</si>
  <si>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</si>
  <si>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</si>
  <si>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</si>
  <si>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</si>
  <si>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</si>
  <si>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</si>
  <si>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</si>
  <si>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</si>
  <si>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</si>
  <si>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</si>
  <si>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</si>
  <si>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</si>
  <si>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</si>
  <si>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</si>
  <si>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</si>
  <si>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</si>
  <si>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</si>
  <si>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</si>
  <si>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</si>
  <si>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</si>
  <si>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</si>
  <si>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</si>
  <si>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</si>
  <si>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</si>
  <si>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</si>
  <si>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</si>
  <si>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</si>
  <si>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</si>
  <si>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</si>
  <si>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</si>
  <si>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</si>
  <si>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</si>
  <si>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</si>
  <si>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</si>
  <si>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</si>
  <si>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</si>
  <si>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</si>
  <si>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</si>
  <si>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</si>
  <si>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</si>
  <si>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</si>
  <si>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</si>
  <si>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</si>
  <si>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</si>
  <si>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</si>
  <si>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</si>
  <si>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</si>
  <si>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</si>
  <si>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</si>
  <si>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</si>
  <si>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</si>
  <si>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</si>
  <si>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</si>
  <si>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</si>
  <si>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</si>
  <si>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</si>
  <si>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</si>
  <si>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</si>
  <si>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</si>
  <si>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</si>
  <si>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</si>
  <si>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</si>
  <si>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</si>
  <si>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</si>
  <si>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</si>
  <si>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</si>
  <si>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</si>
  <si>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</si>
  <si>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</si>
  <si>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</si>
  <si>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</si>
  <si>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</si>
  <si>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</si>
  <si>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</si>
  <si>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</si>
  <si>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</si>
  <si>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</si>
  <si>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</si>
  <si>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</si>
  <si>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</si>
  <si>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</si>
  <si>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</si>
  <si>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</si>
  <si>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</si>
  <si>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</si>
  <si>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</si>
  <si>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</si>
  <si>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</si>
  <si>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</si>
  <si>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</si>
  <si>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</si>
  <si>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</si>
  <si>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</si>
  <si>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</si>
  <si>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</si>
  <si>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</si>
  <si>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</si>
  <si>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</si>
  <si>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</si>
  <si>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</si>
  <si>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</si>
  <si>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</si>
  <si>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</si>
  <si>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</si>
  <si>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</si>
  <si>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</si>
  <si>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</si>
  <si>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</si>
  <si>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</si>
  <si>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</si>
  <si>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</si>
  <si>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</si>
  <si>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</si>
  <si>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</si>
  <si>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</si>
  <si>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</si>
  <si>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</si>
  <si>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</si>
  <si>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</si>
  <si>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</si>
  <si>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</si>
  <si>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</si>
  <si>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</si>
  <si>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</si>
  <si>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</si>
  <si>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</si>
  <si>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</si>
  <si>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</si>
  <si>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</si>
  <si>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</si>
  <si>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</si>
  <si>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</si>
  <si>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</si>
  <si>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</si>
  <si>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</si>
  <si>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</si>
  <si>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</si>
  <si>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</si>
  <si>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</si>
  <si>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</si>
  <si>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</si>
  <si>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</si>
  <si>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</si>
  <si>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</si>
  <si>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</si>
  <si>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</si>
  <si>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</si>
  <si>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</si>
  <si>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</si>
  <si>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</si>
  <si>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</si>
  <si>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</si>
  <si>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</si>
  <si>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</si>
  <si>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</si>
  <si>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</si>
  <si>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</si>
  <si>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</si>
  <si>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</si>
  <si>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</si>
  <si>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</si>
  <si>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</si>
  <si>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</si>
  <si>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</si>
  <si>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</si>
  <si>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</si>
  <si>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</si>
  <si>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</si>
  <si>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</si>
  <si>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</si>
  <si>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</si>
  <si>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</si>
  <si>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</si>
  <si>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</si>
  <si>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</si>
  <si>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</si>
  <si>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</si>
  <si>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</si>
  <si>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</si>
  <si>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</si>
  <si>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</si>
  <si>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</si>
  <si>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</si>
  <si>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</si>
  <si>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</si>
  <si>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</si>
  <si>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</si>
  <si>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</si>
  <si>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</si>
  <si>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</si>
  <si>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</si>
  <si>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</si>
  <si>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</si>
  <si>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</si>
  <si>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</si>
  <si>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</si>
  <si>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</si>
  <si>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</si>
  <si>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</si>
  <si>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</si>
  <si>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</si>
  <si>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</si>
  <si>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</si>
  <si>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</si>
  <si>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</si>
  <si>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</si>
  <si>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</si>
  <si>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</si>
  <si>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</si>
  <si>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</si>
  <si>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</si>
  <si>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</si>
  <si>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</si>
  <si>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</si>
  <si>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</si>
  <si>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</si>
  <si>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</si>
  <si>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</si>
  <si>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</si>
  <si>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</si>
  <si>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</si>
  <si>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</si>
  <si>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</si>
  <si>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</si>
  <si>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</si>
  <si>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</si>
  <si>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</si>
  <si>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</si>
  <si>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</si>
  <si>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</si>
  <si>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</si>
  <si>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</si>
  <si>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</si>
  <si>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</si>
  <si>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</si>
  <si>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</si>
  <si>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</si>
  <si>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</si>
  <si>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</si>
  <si>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</si>
  <si>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</si>
  <si>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</si>
  <si>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</si>
  <si>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</si>
  <si>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</si>
  <si>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</si>
  <si>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</si>
  <si>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</si>
  <si>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</si>
  <si>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</si>
  <si>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</si>
  <si>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</si>
  <si>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</si>
  <si>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</si>
  <si>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</si>
  <si>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</si>
  <si>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</si>
  <si>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</si>
  <si>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</si>
  <si>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</si>
  <si>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</si>
  <si>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</si>
  <si>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</si>
  <si>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</si>
  <si>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</si>
  <si>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</si>
  <si>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</si>
  <si>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</si>
  <si>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</si>
  <si>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</si>
  <si>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</si>
  <si>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</si>
  <si>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</si>
  <si>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</si>
  <si>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</si>
  <si>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</si>
  <si>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</si>
  <si>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</si>
  <si>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</si>
  <si>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</si>
  <si>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</si>
  <si>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</si>
  <si>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</si>
  <si>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</si>
  <si>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</si>
  <si>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</si>
  <si>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</si>
  <si>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</si>
  <si>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</si>
  <si>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</si>
  <si>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</si>
  <si>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</si>
  <si>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</si>
  <si>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</si>
  <si>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</si>
  <si>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</si>
  <si>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</si>
  <si>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</si>
  <si>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</si>
  <si>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</si>
  <si>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</si>
  <si>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</si>
  <si>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</si>
  <si>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</si>
  <si>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</si>
  <si>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</si>
  <si>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</si>
  <si>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</si>
  <si>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</si>
  <si>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</si>
  <si>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</si>
  <si>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</si>
  <si>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</si>
  <si>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</si>
  <si>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</si>
  <si>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</si>
  <si>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</si>
  <si>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</si>
  <si>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</si>
  <si>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</si>
  <si>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</si>
  <si>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</si>
  <si>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</si>
  <si>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</si>
  <si>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</si>
  <si>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</si>
  <si>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</si>
  <si>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</si>
  <si>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</si>
  <si>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</si>
  <si>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</si>
  <si>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</si>
  <si>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</si>
  <si>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</si>
  <si>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</si>
  <si>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</si>
  <si>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</si>
  <si>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</si>
  <si>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</si>
  <si>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</si>
  <si>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</si>
  <si>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</si>
  <si>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</si>
  <si>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</si>
  <si>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</si>
  <si>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</si>
  <si>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</si>
  <si>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</si>
  <si>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</si>
  <si>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</si>
  <si>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</si>
  <si>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</si>
  <si>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</si>
  <si>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</si>
  <si>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</si>
  <si>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</si>
  <si>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</si>
  <si>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</si>
  <si>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</si>
  <si>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</si>
  <si>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</si>
  <si>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</si>
  <si>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</si>
  <si>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</si>
  <si>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</si>
  <si>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</si>
  <si>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</si>
  <si>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</si>
  <si>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</si>
  <si>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</si>
  <si>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</si>
  <si>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</si>
  <si>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</si>
  <si>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</si>
  <si>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</si>
  <si>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</si>
  <si>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</si>
  <si>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</si>
  <si>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</si>
  <si>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</si>
  <si>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</si>
  <si>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</si>
  <si>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</si>
  <si>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</si>
  <si>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</si>
  <si>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</si>
  <si>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</si>
  <si>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</si>
  <si>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</si>
  <si>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</si>
  <si>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</si>
  <si>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</si>
  <si>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</si>
  <si>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</si>
  <si>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</si>
  <si>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</si>
  <si>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</si>
  <si>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</si>
  <si>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</si>
  <si>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</si>
  <si>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</si>
  <si>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</si>
  <si>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</si>
  <si>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</si>
  <si>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</si>
  <si>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</si>
  <si>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</si>
  <si>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</si>
  <si>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</si>
  <si>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</si>
  <si>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</si>
  <si>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</si>
  <si>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</si>
  <si>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</si>
  <si>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</si>
  <si>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</si>
  <si>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</si>
  <si>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</si>
  <si>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</si>
  <si>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</si>
  <si>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</si>
  <si>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</si>
  <si>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</si>
  <si>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</si>
  <si>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</si>
  <si>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</si>
  <si>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</si>
  <si>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</si>
  <si>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</si>
  <si>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</si>
  <si>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</si>
  <si>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</si>
  <si>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</si>
  <si>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</si>
  <si>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</si>
  <si>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</si>
  <si>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</si>
  <si>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</si>
  <si>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</si>
  <si>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</si>
  <si>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</si>
  <si>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</si>
  <si>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</si>
  <si>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</si>
  <si>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</si>
  <si>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</si>
  <si>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</si>
  <si>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</si>
  <si>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</si>
  <si>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</si>
  <si>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</si>
  <si>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</si>
  <si>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</si>
  <si>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</si>
  <si>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</si>
  <si>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</si>
  <si>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</si>
  <si>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</si>
  <si>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</si>
  <si>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</si>
  <si>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</si>
  <si>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</si>
  <si>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</si>
  <si>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</si>
  <si>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</si>
  <si>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</si>
  <si>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</si>
  <si>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</si>
  <si>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</si>
  <si>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</si>
  <si>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</si>
  <si>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</si>
  <si>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</si>
  <si>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</si>
  <si>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</si>
  <si>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</si>
  <si>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</si>
  <si>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</si>
  <si>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</si>
  <si>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</si>
  <si>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</si>
  <si>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</si>
  <si>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</si>
  <si>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</si>
  <si>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</si>
  <si>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</si>
  <si>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</si>
  <si>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</si>
  <si>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</si>
  <si>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</si>
  <si>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</si>
  <si>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</si>
  <si>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</si>
  <si>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</si>
  <si>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</si>
  <si>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</si>
  <si>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</si>
  <si>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</si>
  <si>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</si>
  <si>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</si>
  <si>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</si>
  <si>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</si>
  <si>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</si>
  <si>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</si>
  <si>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</si>
  <si>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</si>
  <si>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</si>
  <si>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</si>
  <si>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</si>
  <si>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</si>
  <si>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</si>
  <si>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</si>
  <si>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</si>
  <si>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</si>
  <si>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</si>
  <si>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</si>
  <si>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</si>
  <si>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</si>
  <si>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</si>
  <si>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</si>
  <si>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</si>
  <si>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</si>
  <si>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</si>
  <si>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</si>
  <si>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</si>
  <si>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</si>
  <si>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</si>
  <si>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</si>
  <si>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</si>
  <si>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</si>
  <si>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</si>
  <si>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</si>
  <si>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</si>
  <si>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</si>
  <si>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</si>
  <si>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</si>
  <si>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</si>
  <si>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</si>
  <si>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</si>
  <si>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</si>
  <si>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</si>
  <si>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</si>
  <si>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</si>
  <si>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</si>
  <si>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</si>
  <si>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</si>
  <si>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</si>
  <si>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</si>
  <si>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</si>
  <si>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</si>
  <si>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</si>
  <si>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</si>
  <si>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</si>
  <si>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</si>
  <si>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</si>
  <si>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</si>
  <si>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</si>
  <si>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</si>
  <si>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</si>
  <si>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</si>
  <si>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</si>
  <si>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</si>
  <si>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</si>
  <si>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</si>
  <si>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</si>
  <si>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</si>
  <si>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</si>
  <si>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</si>
  <si>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</si>
  <si>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</si>
  <si>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</si>
  <si>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</si>
  <si>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</si>
  <si>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</si>
  <si>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</si>
  <si>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</si>
  <si>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</si>
  <si>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</si>
  <si>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</si>
  <si>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</si>
  <si>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</si>
  <si>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</si>
  <si>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</si>
  <si>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</si>
  <si>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</si>
  <si>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</si>
  <si>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</si>
  <si>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</si>
  <si>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</si>
  <si>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</si>
  <si>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</si>
  <si>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</si>
  <si>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</si>
  <si>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</si>
  <si>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</si>
  <si>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</si>
  <si>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</si>
  <si>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</si>
  <si>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</si>
  <si>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</si>
  <si>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</si>
  <si>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</si>
  <si>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</si>
  <si>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</si>
  <si>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</si>
  <si>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</si>
  <si>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</si>
  <si>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</si>
  <si>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</si>
  <si>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</si>
  <si>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</si>
  <si>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</si>
  <si>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</si>
  <si>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</si>
  <si>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</si>
  <si>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</si>
  <si>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</si>
  <si>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</si>
  <si>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</si>
  <si>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</si>
  <si>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</si>
  <si>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</si>
  <si>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</si>
  <si>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</si>
  <si>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</si>
  <si>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</si>
  <si>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</si>
  <si>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</si>
  <si>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</si>
  <si>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</si>
  <si>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</si>
  <si>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</si>
  <si>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</si>
  <si>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</si>
  <si>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</si>
  <si>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</si>
  <si>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</si>
  <si>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</si>
  <si>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</si>
  <si>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</si>
  <si>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</si>
  <si>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</si>
  <si>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</si>
  <si>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</si>
  <si>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</si>
  <si>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</si>
  <si>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</si>
  <si>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</si>
  <si>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</si>
  <si>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</si>
  <si>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</si>
  <si>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</si>
  <si>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</si>
  <si>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</si>
  <si>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</si>
  <si>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</si>
  <si>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</si>
  <si>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</si>
  <si>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</si>
  <si>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</si>
  <si>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</si>
  <si>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</si>
  <si>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</si>
  <si>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</si>
  <si>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</si>
  <si>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</si>
  <si>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</si>
  <si>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</si>
  <si>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</si>
  <si>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</si>
  <si>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</si>
  <si>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</si>
  <si>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</si>
  <si>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</si>
  <si>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</si>
  <si>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</si>
  <si>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</si>
  <si>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</si>
  <si>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</si>
  <si>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</si>
  <si>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</si>
  <si>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</si>
  <si>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</si>
  <si>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</si>
  <si>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</si>
  <si>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</si>
  <si>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</si>
  <si>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</si>
  <si>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</si>
  <si>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</si>
  <si>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</si>
  <si>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</si>
  <si>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</si>
  <si>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</si>
  <si>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</si>
  <si>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</si>
  <si>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</si>
  <si>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</si>
  <si>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</si>
  <si>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</si>
  <si>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</si>
  <si>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</si>
  <si>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</si>
  <si>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</si>
  <si>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</si>
  <si>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</si>
  <si>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</si>
  <si>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</si>
  <si>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</si>
  <si>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</si>
  <si>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</si>
  <si>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</si>
  <si>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</si>
  <si>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</si>
  <si>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</si>
  <si>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</si>
  <si>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</si>
  <si>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</si>
  <si>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</si>
  <si>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</si>
  <si>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</si>
  <si>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</si>
  <si>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</si>
  <si>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</si>
  <si>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</si>
  <si>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</si>
  <si>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</si>
  <si>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</si>
  <si>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</si>
  <si>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</si>
  <si>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</si>
  <si>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</si>
  <si>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</si>
  <si>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</si>
  <si>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</si>
  <si>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</si>
  <si>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</si>
  <si>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</si>
  <si>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</si>
  <si>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</si>
  <si>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</si>
  <si>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</si>
  <si>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</si>
  <si>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</si>
  <si>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</si>
  <si>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</si>
  <si>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</si>
  <si>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</si>
  <si>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</si>
  <si>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</si>
  <si>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</si>
  <si>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</si>
  <si>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</si>
  <si>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</si>
  <si>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</si>
  <si>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</si>
  <si>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</si>
  <si>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</si>
  <si>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</si>
  <si>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</si>
  <si>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</si>
  <si>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</si>
  <si>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</si>
  <si>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</si>
  <si>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</si>
  <si>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</si>
  <si>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</si>
  <si>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</si>
  <si>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</si>
  <si>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</si>
  <si>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</si>
  <si>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</si>
  <si>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</si>
  <si>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</si>
  <si>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</si>
  <si>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</si>
  <si>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</si>
  <si>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</si>
  <si>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</si>
  <si>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</si>
  <si>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</si>
  <si>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</si>
  <si>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</si>
  <si>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</si>
  <si>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</si>
  <si>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</si>
  <si>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</si>
  <si>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</si>
  <si>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</si>
  <si>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</si>
  <si>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</si>
  <si>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</si>
  <si>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</si>
  <si>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</si>
  <si>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</si>
  <si>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</si>
  <si>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</si>
  <si>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</si>
  <si>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</si>
  <si>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</si>
  <si>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</si>
  <si>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</si>
  <si>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</si>
  <si>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</si>
  <si>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</si>
  <si>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</si>
  <si>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</si>
  <si>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</si>
  <si>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</si>
  <si>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</si>
  <si>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</si>
  <si>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</si>
  <si>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</si>
  <si>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</si>
  <si>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</si>
  <si>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</si>
  <si>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</si>
  <si>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</si>
  <si>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</si>
  <si>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</si>
  <si>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</si>
  <si>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</si>
  <si>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</si>
  <si>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</si>
  <si>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</si>
  <si>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</si>
  <si>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</si>
  <si>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</si>
  <si>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</si>
  <si>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</si>
  <si>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</si>
  <si>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</si>
  <si>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</si>
  <si>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</si>
  <si>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</si>
  <si>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</si>
  <si>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</si>
  <si>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</si>
  <si>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</si>
  <si>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</si>
  <si>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</si>
  <si>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</si>
  <si>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</si>
  <si>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</si>
  <si>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</si>
  <si>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</si>
  <si>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</si>
  <si>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</si>
  <si>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</si>
  <si>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</si>
  <si>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</si>
  <si>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</si>
  <si>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</si>
  <si>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</si>
  <si>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</si>
  <si>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</si>
  <si>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</si>
  <si>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</si>
  <si>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</si>
  <si>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</si>
  <si>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</si>
  <si>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</si>
  <si>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</si>
  <si>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</si>
  <si>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</si>
  <si>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</si>
  <si>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</si>
  <si>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</si>
  <si>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</si>
  <si>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</si>
  <si>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</si>
  <si>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</si>
  <si>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</si>
  <si>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</si>
  <si>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</si>
  <si>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</si>
  <si>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</si>
  <si>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</si>
  <si>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</si>
  <si>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</si>
  <si>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</si>
  <si>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</si>
  <si>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</si>
  <si>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</si>
  <si>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</si>
  <si>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</si>
  <si>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</si>
  <si>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</si>
  <si>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</si>
  <si>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</si>
  <si>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</si>
  <si>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</si>
  <si>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</si>
  <si>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</si>
  <si>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</si>
  <si>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</si>
  <si>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</si>
  <si>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</si>
  <si>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</si>
  <si>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</si>
  <si>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</si>
  <si>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</si>
  <si>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</si>
  <si>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</si>
  <si>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</si>
  <si>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</si>
  <si>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</si>
  <si>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</si>
  <si>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</si>
  <si>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</si>
  <si>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</si>
  <si>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</si>
  <si>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</si>
  <si>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</si>
  <si>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</si>
  <si>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</si>
  <si>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</si>
  <si>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</si>
  <si>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</si>
  <si>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</si>
  <si>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</si>
  <si>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</si>
  <si>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</si>
  <si>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</si>
  <si>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</si>
  <si>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</si>
  <si>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</si>
  <si>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</si>
  <si>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</si>
  <si>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</si>
  <si>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</si>
  <si>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</si>
  <si>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</si>
  <si>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</si>
  <si>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</si>
  <si>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</si>
  <si>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</si>
  <si>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</si>
  <si>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</si>
  <si>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</si>
  <si>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</si>
  <si>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</si>
  <si>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</si>
  <si>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</si>
  <si>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</si>
  <si>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</si>
  <si>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</si>
  <si>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</si>
  <si>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</si>
  <si>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</si>
  <si>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</si>
  <si>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</si>
  <si>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</si>
  <si>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</si>
  <si>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</si>
  <si>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</si>
  <si>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</si>
  <si>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</si>
  <si>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</si>
  <si>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</si>
  <si>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</si>
  <si>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</si>
  <si>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</si>
  <si>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</si>
  <si>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</si>
  <si>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</si>
  <si>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</si>
  <si>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</si>
  <si>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</si>
  <si>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</si>
  <si>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</si>
  <si>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</si>
  <si>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</si>
  <si>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</si>
  <si>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</si>
  <si>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</si>
  <si>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</si>
  <si>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</si>
  <si>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</si>
  <si>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</si>
  <si>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</si>
  <si>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</si>
  <si>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</si>
  <si>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</si>
  <si>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</si>
  <si>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</si>
  <si>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</si>
  <si>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</si>
  <si>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</si>
  <si>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</si>
  <si>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</si>
  <si>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</si>
  <si>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</si>
  <si>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</si>
  <si>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</si>
  <si>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</si>
  <si>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</si>
  <si>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</si>
  <si>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</si>
  <si>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</si>
  <si>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</si>
  <si>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</si>
  <si>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</si>
  <si>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</si>
  <si>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</si>
  <si>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</si>
  <si>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</si>
  <si>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</si>
  <si>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</si>
  <si>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</si>
  <si>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</si>
  <si>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</si>
  <si>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</si>
  <si>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</si>
  <si>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</si>
  <si>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</si>
  <si>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</si>
  <si>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</si>
  <si>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</si>
  <si>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</si>
  <si>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</si>
  <si>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</si>
  <si>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</si>
  <si>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</si>
  <si>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</si>
  <si>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</si>
  <si>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</si>
  <si>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</si>
  <si>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</si>
  <si>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</si>
  <si>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</si>
  <si>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</si>
  <si>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</si>
  <si>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</si>
  <si>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</si>
  <si>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</si>
  <si>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</si>
  <si>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</si>
  <si>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</si>
  <si>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</si>
  <si>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</si>
  <si>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</si>
  <si>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</si>
  <si>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</si>
  <si>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</si>
  <si>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</si>
  <si>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</si>
  <si>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</si>
  <si>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</si>
  <si>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</si>
  <si>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</si>
  <si>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</si>
  <si>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</si>
  <si>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</si>
  <si>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</si>
  <si>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</si>
  <si>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</si>
  <si>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</si>
  <si>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</si>
  <si>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</si>
  <si>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</si>
  <si>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</si>
  <si>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</si>
  <si>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</si>
  <si>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</si>
  <si>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</si>
  <si>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</si>
  <si>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</si>
  <si>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</si>
  <si>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</si>
  <si>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</si>
  <si>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</si>
  <si>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</si>
  <si>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</si>
  <si>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</si>
  <si>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</si>
  <si>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</si>
  <si>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</si>
  <si>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</si>
  <si>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</si>
  <si>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</si>
  <si>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</si>
  <si>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</si>
  <si>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</si>
  <si>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</si>
  <si>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</si>
  <si>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</si>
  <si>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</si>
  <si>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</si>
  <si>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</si>
  <si>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</si>
  <si>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</si>
  <si>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</si>
  <si>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</si>
  <si>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</si>
  <si>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</si>
  <si>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</si>
  <si>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</si>
  <si>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</si>
  <si>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</si>
  <si>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</si>
  <si>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</si>
  <si>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</si>
  <si>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</si>
  <si>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</si>
  <si>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</si>
  <si>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</si>
  <si>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</si>
  <si>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</si>
  <si>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</si>
  <si>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</si>
  <si>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</si>
  <si>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</si>
  <si>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</si>
  <si>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</si>
  <si>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</si>
  <si>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</si>
  <si>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</si>
  <si>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</si>
  <si>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</si>
  <si>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</si>
  <si>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</si>
  <si>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</si>
  <si>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</si>
  <si>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</si>
  <si>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</si>
  <si>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</si>
  <si>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</si>
  <si>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</si>
  <si>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</si>
  <si>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</si>
  <si>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</si>
  <si>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</si>
  <si>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</si>
  <si>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</si>
  <si>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</si>
  <si>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</si>
  <si>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</si>
  <si>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</si>
  <si>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</si>
  <si>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</si>
  <si>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</si>
  <si>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</si>
  <si>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</si>
  <si>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</si>
  <si>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</si>
  <si>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</si>
  <si>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</si>
  <si>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</si>
  <si>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</si>
  <si>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</si>
  <si>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</si>
  <si>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</si>
  <si>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</si>
  <si>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</si>
  <si>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</si>
  <si>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</si>
  <si>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</si>
  <si>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</si>
  <si>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</si>
  <si>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</si>
  <si>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</si>
  <si>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</si>
  <si>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</si>
  <si>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</si>
  <si>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</si>
  <si>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</si>
  <si>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</si>
  <si>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</si>
  <si>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</si>
  <si>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</si>
  <si>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</si>
  <si>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</si>
  <si>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</si>
  <si>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</si>
  <si>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</si>
  <si>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</si>
  <si>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</si>
  <si>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</si>
  <si>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</si>
  <si>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</si>
  <si>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</si>
  <si>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</si>
  <si>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</si>
  <si>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</si>
  <si>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</si>
  <si>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</si>
  <si>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</si>
  <si>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</si>
  <si>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</si>
  <si>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</si>
  <si>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</si>
  <si>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</si>
  <si>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</si>
  <si>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</si>
  <si>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</si>
  <si>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</si>
  <si>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</si>
  <si>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</si>
  <si>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</si>
  <si>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</si>
  <si>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</si>
  <si>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</si>
  <si>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</si>
  <si>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</si>
  <si>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</si>
  <si>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</si>
  <si>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</si>
  <si>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</si>
  <si>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</si>
  <si>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</si>
  <si>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</si>
  <si>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</si>
  <si>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</si>
  <si>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</si>
  <si>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</si>
  <si>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</si>
  <si>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</si>
  <si>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</si>
  <si>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</si>
  <si>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</si>
  <si>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</si>
  <si>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</si>
  <si>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</si>
  <si>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</si>
  <si>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</si>
  <si>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</si>
  <si>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</si>
  <si>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</si>
  <si>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</si>
  <si>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</si>
  <si>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</si>
  <si>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</si>
  <si>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</si>
  <si>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</si>
  <si>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</si>
  <si>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</si>
  <si>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</si>
  <si>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</si>
  <si>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</si>
  <si>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</si>
  <si>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</si>
  <si>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</si>
  <si>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</si>
  <si>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</si>
  <si>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</si>
  <si>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</si>
  <si>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</si>
  <si>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</si>
  <si>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</si>
  <si>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</si>
  <si>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</si>
  <si>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</si>
  <si>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</si>
  <si>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</si>
  <si>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</si>
  <si>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</si>
  <si>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</si>
  <si>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</si>
  <si>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</si>
  <si>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</si>
  <si>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</si>
  <si>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</si>
  <si>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</si>
  <si>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</si>
  <si>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</si>
  <si>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</si>
  <si>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</si>
  <si>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</si>
  <si>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</si>
  <si>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</si>
  <si>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</si>
  <si>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</si>
  <si>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</si>
  <si>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</si>
  <si>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</si>
  <si>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</si>
  <si>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</si>
  <si>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</si>
  <si>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</si>
  <si>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</si>
  <si>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</si>
  <si>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</si>
  <si>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</si>
  <si>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</si>
  <si>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</si>
  <si>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</si>
  <si>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</si>
  <si>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</si>
  <si>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</si>
  <si>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</si>
  <si>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</si>
  <si>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</si>
  <si>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</si>
  <si>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</si>
  <si>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</si>
  <si>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</si>
  <si>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</si>
  <si>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</si>
  <si>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</si>
  <si>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</si>
  <si>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</si>
  <si>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</si>
  <si>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</si>
  <si>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</si>
  <si>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</si>
  <si>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</si>
  <si>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</si>
  <si>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</si>
  <si>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</si>
  <si>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</si>
  <si>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</si>
  <si>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</si>
  <si>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</si>
  <si>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</si>
  <si>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</si>
  <si>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</si>
  <si>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</si>
  <si>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</si>
  <si>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</si>
  <si>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</si>
  <si>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</si>
  <si>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</si>
  <si>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</si>
  <si>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</si>
  <si>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</si>
  <si>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</si>
  <si>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</si>
  <si>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</si>
  <si>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</si>
  <si>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</si>
  <si>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</si>
  <si>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</si>
  <si>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</si>
  <si>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</si>
  <si>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</si>
  <si>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</si>
  <si>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</si>
  <si>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</si>
  <si>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</si>
  <si>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</si>
  <si>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</si>
  <si>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</si>
  <si>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</si>
  <si>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</si>
  <si>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</si>
  <si>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</si>
  <si>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</si>
  <si>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</si>
  <si>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</si>
  <si>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</si>
  <si>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</si>
  <si>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</si>
  <si>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</si>
  <si>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</si>
  <si>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</si>
  <si>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</si>
  <si>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</si>
  <si>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</si>
  <si>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</si>
  <si>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</si>
  <si>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</si>
  <si>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</si>
  <si>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</si>
  <si>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</si>
  <si>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</si>
  <si>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</si>
  <si>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</si>
  <si>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</si>
  <si>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</si>
  <si>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</si>
  <si>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</si>
  <si>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</si>
  <si>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</si>
  <si>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</si>
  <si>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</si>
  <si>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</si>
  <si>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</si>
  <si>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</si>
  <si>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</si>
  <si>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</si>
  <si>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</si>
  <si>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</si>
  <si>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</si>
  <si>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</si>
  <si>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</si>
  <si>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</si>
  <si>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</si>
  <si>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</si>
  <si>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</si>
  <si>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</si>
  <si>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</si>
  <si>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</si>
  <si>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</si>
  <si>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</si>
  <si>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</si>
  <si>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</si>
  <si>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</si>
  <si>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</si>
  <si>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</si>
  <si>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</si>
  <si>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</si>
  <si>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</si>
  <si>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</si>
  <si>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</si>
  <si>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</si>
  <si>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</si>
  <si>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</si>
  <si>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</si>
  <si>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</si>
  <si>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</si>
  <si>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</si>
  <si>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</si>
  <si>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</si>
  <si>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</si>
  <si>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</si>
  <si>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</si>
  <si>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</si>
  <si>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</si>
  <si>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</si>
  <si>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</si>
  <si>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</si>
  <si>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</si>
  <si>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</si>
  <si>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</si>
  <si>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</si>
  <si>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</si>
  <si>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</si>
  <si>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</si>
  <si>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</si>
  <si>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</si>
  <si>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</si>
  <si>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</si>
  <si>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</si>
  <si>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</si>
  <si>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</si>
  <si>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</si>
  <si>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</si>
  <si>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</si>
  <si>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</si>
  <si>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</si>
  <si>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</si>
  <si>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</si>
  <si>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</si>
  <si>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</si>
  <si>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</si>
  <si>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</si>
  <si>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</si>
  <si>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</si>
  <si>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</si>
  <si>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</si>
  <si>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</si>
  <si>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</si>
  <si>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</si>
  <si>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</si>
  <si>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</si>
  <si>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</si>
  <si>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</si>
  <si>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</si>
  <si>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</si>
  <si>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</si>
  <si>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</si>
  <si>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</si>
  <si>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</si>
  <si>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</si>
  <si>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</si>
  <si>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</si>
  <si>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</si>
  <si>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</si>
  <si>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</si>
  <si>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</si>
  <si>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</si>
  <si>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</si>
  <si>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</si>
  <si>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</si>
  <si>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</si>
  <si>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</si>
  <si>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</si>
  <si>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</si>
  <si>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</si>
  <si>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</si>
  <si>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</si>
  <si>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</si>
  <si>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</si>
  <si>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</si>
  <si>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</si>
  <si>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</si>
  <si>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</si>
  <si>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</si>
  <si>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</si>
  <si>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</si>
  <si>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</si>
  <si>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</si>
  <si>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</si>
  <si>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</si>
  <si>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</si>
  <si>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</si>
  <si>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</si>
  <si>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</si>
  <si>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</si>
  <si>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</si>
  <si>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</si>
  <si>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</si>
  <si>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</si>
  <si>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</si>
  <si>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</si>
  <si>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</si>
  <si>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</si>
  <si>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</si>
  <si>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</si>
  <si>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</si>
  <si>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</si>
  <si>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</si>
  <si>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</si>
  <si>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</si>
  <si>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</si>
  <si>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</si>
  <si>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</si>
  <si>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</si>
  <si>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</si>
  <si>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</si>
  <si>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</si>
  <si>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</si>
  <si>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</si>
  <si>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</si>
  <si>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</si>
  <si>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</si>
  <si>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</si>
  <si>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</si>
  <si>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</si>
  <si>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</si>
  <si>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</si>
  <si>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</si>
  <si>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</si>
  <si>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</si>
  <si>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</si>
  <si>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</si>
  <si>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</si>
  <si>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</si>
  <si>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</si>
  <si>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</si>
  <si>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</si>
  <si>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</si>
  <si>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</si>
  <si>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</si>
  <si>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</si>
  <si>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</si>
  <si>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</si>
  <si>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</si>
  <si>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</si>
  <si>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</si>
  <si>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</si>
  <si>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</si>
  <si>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</si>
  <si>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</si>
  <si>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</si>
  <si>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</si>
  <si>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</si>
  <si>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</si>
  <si>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</si>
  <si>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</si>
  <si>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</si>
  <si>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</si>
  <si>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</si>
  <si>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</si>
  <si>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</si>
  <si>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</si>
  <si>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</si>
  <si>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</si>
  <si>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</si>
  <si>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</si>
  <si>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</si>
  <si>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</si>
  <si>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</si>
  <si>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</si>
  <si>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</si>
  <si>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</si>
  <si>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</si>
  <si>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</si>
  <si>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</si>
  <si>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</si>
  <si>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</si>
  <si>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</si>
  <si>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</si>
  <si>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</si>
  <si>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</si>
  <si>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</si>
  <si>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</si>
  <si>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</si>
  <si>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</si>
  <si>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</si>
  <si>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</si>
  <si>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</si>
  <si>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</si>
  <si>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</si>
  <si>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</si>
  <si>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</si>
  <si>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</si>
  <si>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</si>
  <si>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</si>
  <si>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</si>
  <si>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</si>
  <si>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</si>
  <si>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</si>
  <si>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</si>
  <si>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</si>
  <si>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</si>
  <si>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</si>
  <si>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</si>
  <si>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</si>
  <si>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</si>
  <si>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</si>
  <si>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</si>
  <si>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</si>
  <si>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</si>
  <si>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</si>
  <si>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</si>
  <si>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</si>
  <si>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</si>
  <si>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</si>
  <si>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</si>
  <si>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</si>
  <si>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</si>
  <si>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</si>
  <si>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</si>
  <si>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</si>
  <si>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</si>
  <si>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</si>
  <si>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</si>
  <si>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</si>
  <si>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</si>
  <si>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</si>
  <si>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</si>
  <si>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</si>
  <si>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</si>
  <si>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</si>
  <si>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</si>
  <si>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</si>
  <si>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</si>
  <si>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</si>
  <si>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</si>
  <si>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</si>
  <si>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</si>
  <si>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</si>
  <si>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</si>
  <si>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</si>
  <si>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</si>
  <si>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</si>
  <si>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</si>
  <si>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</si>
  <si>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</si>
  <si>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</si>
  <si>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</si>
  <si>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</si>
  <si>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</si>
  <si>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</si>
  <si>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</si>
  <si>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</si>
  <si>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</si>
  <si>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</si>
  <si>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</si>
  <si>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</si>
  <si>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</si>
  <si>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</si>
  <si>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</si>
  <si>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</si>
  <si>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</si>
  <si>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</si>
  <si>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</si>
  <si>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</si>
  <si>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</si>
  <si>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</si>
  <si>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</si>
  <si>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</si>
  <si>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</si>
  <si>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</si>
  <si>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</si>
  <si>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</si>
  <si>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</si>
  <si>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</si>
  <si>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</si>
  <si>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</si>
  <si>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</si>
  <si>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</si>
  <si>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</si>
  <si>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</si>
  <si>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</si>
  <si>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</si>
  <si>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</si>
  <si>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</si>
  <si>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</si>
  <si>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</si>
  <si>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</si>
  <si>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</si>
  <si>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</si>
  <si>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</si>
  <si>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</si>
  <si>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</si>
  <si>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</si>
  <si>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</si>
  <si>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</si>
  <si>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</si>
  <si>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</si>
  <si>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</si>
  <si>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</si>
  <si>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</si>
  <si>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</si>
  <si>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</si>
  <si>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</si>
  <si>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</si>
  <si>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</si>
  <si>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</si>
  <si>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</si>
  <si>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</si>
  <si>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</si>
  <si>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</si>
  <si>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</si>
  <si>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</si>
  <si>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</si>
  <si>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</si>
  <si>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</si>
  <si>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</si>
  <si>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</si>
  <si>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</si>
  <si>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</si>
  <si>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</si>
  <si>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</si>
  <si>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</si>
  <si>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</si>
  <si>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</si>
  <si>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</si>
  <si>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</si>
  <si>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</si>
  <si>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</si>
  <si>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</si>
  <si>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</si>
  <si>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</si>
  <si>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</si>
  <si>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</si>
  <si>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</si>
  <si>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</si>
  <si>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</si>
  <si>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</si>
  <si>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</si>
  <si>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</si>
  <si>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</si>
  <si>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</si>
  <si>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</si>
  <si>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</si>
  <si>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</si>
  <si>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</si>
  <si>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</si>
  <si>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</si>
  <si>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</si>
  <si>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</si>
  <si>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</si>
  <si>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</si>
  <si>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</si>
  <si>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</si>
  <si>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</si>
  <si>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</si>
  <si>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</si>
  <si>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</si>
  <si>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</si>
  <si>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</si>
  <si>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</si>
  <si>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</si>
  <si>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</si>
  <si>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</si>
  <si>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</si>
  <si>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</si>
  <si>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</si>
  <si>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</si>
  <si>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</si>
  <si>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</si>
  <si>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</si>
  <si>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</si>
  <si>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</si>
  <si>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</si>
  <si>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</si>
  <si>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</si>
  <si>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</si>
  <si>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</si>
  <si>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</si>
  <si>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</si>
  <si>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</si>
  <si>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</si>
  <si>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</si>
  <si>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</si>
  <si>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</si>
  <si>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</si>
  <si>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</si>
  <si>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</si>
  <si>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</si>
  <si>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</si>
  <si>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</si>
  <si>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</si>
  <si>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</si>
  <si>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</si>
  <si>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</si>
  <si>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</si>
  <si>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</si>
  <si>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</si>
  <si>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</si>
  <si>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</si>
  <si>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</si>
  <si>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</si>
  <si>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</si>
  <si>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</si>
  <si>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</si>
  <si>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</si>
  <si>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</si>
  <si>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</si>
  <si>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</si>
  <si>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</si>
  <si>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</si>
  <si>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</si>
  <si>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</si>
  <si>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</si>
  <si>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</si>
  <si>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</si>
  <si>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</si>
  <si>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</si>
  <si>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</si>
  <si>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</si>
  <si>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</si>
  <si>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</si>
  <si>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</si>
  <si>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</si>
  <si>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</si>
  <si>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</si>
  <si>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</si>
  <si>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</si>
  <si>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</si>
  <si>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</si>
  <si>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</si>
  <si>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</si>
  <si>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</si>
  <si>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</si>
  <si>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</si>
  <si>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</si>
  <si>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</si>
  <si>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</si>
  <si>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</si>
  <si>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</si>
  <si>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</si>
  <si>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</si>
  <si>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</si>
  <si>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</si>
  <si>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</si>
  <si>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</si>
  <si>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</si>
  <si>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</si>
  <si>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</si>
  <si>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</si>
  <si>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</si>
  <si>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</si>
  <si>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</si>
  <si>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</si>
  <si>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</si>
  <si>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</si>
  <si>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</si>
  <si>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</si>
  <si>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</si>
  <si>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</si>
  <si>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</si>
  <si>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</si>
  <si>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</si>
  <si>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</si>
  <si>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</si>
  <si>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</si>
  <si>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</si>
  <si>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</si>
  <si>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</si>
  <si>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</si>
  <si>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</si>
  <si>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</si>
  <si>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</si>
  <si>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</si>
  <si>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</si>
  <si>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</si>
  <si>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</si>
  <si>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</si>
  <si>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</si>
  <si>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</si>
  <si>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</si>
  <si>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</si>
  <si>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</si>
  <si>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</si>
  <si>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</si>
  <si>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</si>
  <si>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</si>
  <si>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</si>
  <si>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</si>
  <si>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</si>
  <si>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</si>
  <si>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</si>
  <si>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</si>
  <si>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</si>
  <si>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</si>
  <si>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</si>
  <si>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</si>
  <si>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</si>
  <si>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</si>
  <si>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</si>
  <si>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</si>
  <si>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</si>
  <si>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</si>
  <si>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</si>
  <si>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</si>
  <si>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</si>
  <si>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</si>
  <si>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</si>
  <si>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</si>
  <si>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</si>
  <si>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</si>
  <si>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</si>
  <si>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</si>
  <si>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</si>
  <si>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</si>
  <si>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</si>
  <si>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</si>
  <si>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</si>
  <si>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</si>
  <si>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</si>
  <si>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</si>
  <si>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</si>
  <si>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</si>
  <si>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</si>
  <si>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</si>
  <si>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</si>
  <si>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</si>
  <si>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</si>
  <si>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</si>
  <si>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</si>
  <si>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</si>
  <si>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</si>
  <si>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</si>
  <si>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</si>
  <si>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</si>
  <si>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</si>
  <si>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</si>
  <si>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</si>
  <si>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</si>
  <si>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</si>
  <si>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</si>
  <si>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</si>
  <si>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</si>
  <si>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</si>
  <si>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</si>
  <si>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</si>
  <si>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</si>
  <si>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</si>
  <si>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</si>
  <si>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</si>
  <si>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</si>
  <si>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</si>
  <si>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</si>
  <si>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</si>
  <si>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</si>
  <si>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</si>
  <si>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</si>
  <si>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</si>
  <si>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</si>
  <si>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</si>
  <si>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</si>
  <si>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</si>
  <si>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</si>
  <si>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</si>
  <si>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</si>
  <si>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</si>
  <si>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</si>
  <si>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</si>
  <si>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</si>
  <si>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</si>
  <si>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</si>
  <si>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</si>
  <si>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</si>
  <si>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</si>
  <si>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</si>
  <si>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</si>
  <si>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</si>
  <si>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</si>
  <si>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</si>
  <si>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</si>
  <si>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</si>
  <si>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</si>
  <si>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</si>
  <si>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</si>
  <si>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</si>
  <si>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</si>
  <si>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</si>
  <si>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</si>
  <si>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</si>
  <si>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</si>
  <si>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</si>
  <si>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</si>
  <si>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</si>
  <si>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</si>
  <si>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</si>
  <si>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</si>
  <si>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</si>
  <si>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</si>
  <si>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</si>
  <si>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</si>
  <si>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</si>
  <si>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</si>
  <si>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</si>
  <si>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</si>
  <si>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</si>
  <si>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</si>
  <si>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</si>
  <si>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</si>
  <si>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</si>
  <si>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</si>
  <si>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</si>
  <si>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</si>
  <si>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</si>
  <si>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</si>
  <si>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</si>
  <si>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</si>
  <si>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</si>
  <si>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</si>
  <si>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</si>
  <si>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</si>
  <si>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</si>
  <si>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</si>
  <si>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</si>
  <si>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</si>
  <si>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</si>
  <si>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</si>
  <si>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</si>
  <si>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</si>
  <si>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</si>
  <si>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</si>
  <si>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</si>
  <si>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</si>
  <si>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</si>
  <si>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</si>
  <si>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</si>
  <si>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</si>
  <si>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</si>
  <si>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</si>
  <si>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</si>
  <si>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</si>
  <si>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</si>
  <si>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</si>
  <si>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</si>
  <si>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</si>
  <si>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</si>
  <si>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</si>
  <si>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</si>
  <si>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</si>
  <si>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</si>
  <si>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</si>
  <si>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</si>
  <si>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</si>
  <si>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</si>
  <si>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</si>
  <si>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</si>
  <si>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</si>
  <si>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</si>
  <si>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</si>
  <si>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</si>
  <si>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</si>
  <si>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</si>
  <si>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</si>
  <si>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</si>
  <si>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</si>
  <si>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</si>
  <si>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</si>
  <si>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</si>
  <si>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</si>
  <si>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</si>
  <si>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</si>
  <si>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</si>
  <si>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</si>
  <si>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</si>
  <si>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</si>
  <si>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</si>
  <si>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</si>
  <si>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</si>
  <si>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</si>
  <si>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</si>
  <si>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</si>
  <si>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</si>
  <si>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</si>
  <si>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</si>
  <si>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</si>
  <si>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</si>
  <si>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</si>
  <si>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</si>
  <si>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</si>
  <si>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</si>
  <si>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</si>
  <si>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</si>
  <si>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</si>
  <si>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</si>
  <si>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</si>
  <si>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</si>
  <si>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</si>
  <si>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</si>
  <si>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</si>
  <si>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</si>
  <si>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</si>
  <si>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</si>
  <si>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</si>
  <si>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</si>
  <si>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</si>
  <si>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</si>
  <si>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</si>
  <si>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</si>
  <si>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</si>
  <si>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</si>
  <si>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</si>
  <si>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</si>
  <si>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</si>
  <si>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</si>
  <si>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</si>
  <si>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</si>
  <si>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</si>
  <si>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</si>
  <si>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</si>
  <si>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</si>
  <si>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</si>
  <si>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</si>
  <si>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</si>
  <si>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</si>
  <si>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</si>
  <si>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</si>
  <si>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</si>
  <si>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</si>
  <si>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</si>
  <si>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</si>
  <si>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</si>
  <si>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</si>
  <si>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</si>
  <si>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</si>
  <si>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</si>
  <si>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</si>
  <si>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</si>
  <si>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</si>
  <si>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</si>
  <si>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</si>
  <si>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</si>
  <si>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</si>
  <si>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</si>
  <si>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</si>
  <si>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</si>
  <si>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</si>
  <si>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</si>
  <si>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</si>
  <si>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</si>
  <si>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</si>
  <si>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</si>
  <si>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</si>
  <si>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</si>
  <si>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</si>
  <si>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</si>
  <si>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</si>
  <si>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</si>
  <si>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</si>
  <si>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</si>
  <si>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</si>
  <si>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</si>
  <si>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</si>
  <si>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</si>
  <si>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</si>
  <si>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</si>
  <si>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</si>
  <si>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</si>
  <si>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</si>
  <si>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</si>
  <si>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</si>
  <si>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</si>
  <si>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</si>
  <si>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</si>
  <si>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</si>
  <si>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</si>
  <si>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</si>
  <si>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</si>
  <si>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</si>
  <si>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</si>
  <si>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</si>
  <si>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</si>
  <si>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</si>
  <si>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</si>
  <si>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</si>
  <si>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</si>
  <si>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</si>
  <si>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</si>
  <si>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</si>
  <si>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</si>
  <si>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</si>
  <si>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</si>
  <si>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</si>
  <si>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</si>
  <si>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</si>
  <si>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</si>
  <si>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</si>
  <si>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</si>
  <si>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</si>
  <si>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</si>
  <si>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</si>
  <si>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</si>
  <si>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</si>
  <si>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</si>
  <si>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</si>
  <si>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</si>
  <si>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</si>
  <si>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</si>
  <si>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</si>
  <si>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</si>
  <si>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</si>
  <si>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</si>
  <si>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</si>
  <si>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</si>
  <si>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</si>
  <si>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</si>
  <si>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</si>
  <si>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</si>
  <si>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</si>
  <si>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</si>
  <si>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</si>
  <si>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</si>
  <si>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</si>
  <si>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</si>
  <si>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</si>
  <si>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</si>
  <si>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</si>
  <si>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</si>
  <si>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</si>
  <si>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</si>
  <si>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</si>
  <si>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</si>
  <si>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</si>
  <si>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</si>
  <si>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</si>
  <si>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</si>
  <si>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</si>
  <si>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</si>
  <si>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</si>
  <si>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</si>
  <si>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</si>
  <si>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</si>
  <si>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</si>
  <si>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</si>
  <si>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</si>
  <si>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</si>
  <si>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</si>
  <si>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</si>
  <si>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</si>
  <si>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</si>
  <si>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</si>
  <si>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</si>
  <si>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</si>
  <si>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</si>
  <si>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</si>
  <si>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</si>
  <si>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</si>
  <si>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</si>
  <si>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</si>
  <si>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</si>
  <si>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</si>
  <si>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</si>
  <si>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</si>
  <si>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</si>
  <si>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</si>
  <si>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</si>
  <si>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</si>
  <si>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</si>
  <si>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</si>
  <si>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</si>
  <si>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</si>
  <si>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</si>
  <si>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</si>
  <si>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</si>
  <si>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</si>
  <si>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</si>
  <si>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</si>
  <si>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</si>
  <si>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</si>
  <si>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</si>
  <si>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</si>
  <si>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</si>
  <si>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</si>
  <si>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</si>
  <si>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</si>
  <si>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</si>
  <si>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</si>
  <si>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</si>
  <si>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</si>
  <si>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</si>
  <si>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</si>
  <si>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</si>
  <si>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</si>
  <si>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</si>
  <si>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</si>
  <si>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</si>
  <si>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</si>
  <si>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</si>
  <si>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</si>
  <si>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</si>
  <si>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</si>
  <si>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</si>
  <si>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</si>
  <si>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</si>
  <si>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</si>
  <si>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</si>
  <si>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</si>
  <si>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</si>
  <si>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</si>
  <si>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</si>
  <si>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</si>
  <si>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</si>
  <si>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</si>
  <si>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</si>
  <si>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</si>
  <si>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</si>
  <si>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</si>
  <si>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</si>
  <si>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</si>
  <si>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</si>
  <si>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</si>
  <si>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</si>
  <si>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</si>
  <si>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</si>
  <si>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</si>
  <si>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</si>
  <si>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</si>
  <si>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</si>
  <si>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</si>
  <si>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</si>
  <si>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</si>
  <si>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</si>
  <si>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</si>
  <si>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</si>
  <si>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</si>
  <si>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</si>
  <si>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</si>
  <si>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</si>
  <si>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</si>
  <si>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</si>
  <si>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</si>
  <si>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</si>
  <si>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</si>
  <si>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</si>
  <si>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</si>
  <si>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</si>
  <si>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</si>
  <si>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</si>
  <si>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</si>
  <si>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</si>
  <si>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</si>
  <si>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</si>
  <si>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</si>
  <si>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</si>
  <si>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</si>
  <si>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</si>
  <si>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</si>
  <si>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</si>
  <si>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</si>
  <si>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</si>
  <si>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</si>
  <si>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</si>
  <si>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</si>
  <si>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</si>
  <si>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</si>
  <si>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</si>
  <si>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</si>
  <si>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</si>
  <si>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</si>
  <si>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</si>
  <si>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</si>
  <si>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</si>
  <si>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</si>
  <si>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</si>
  <si>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</si>
  <si>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</si>
  <si>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</si>
  <si>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</si>
  <si>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</si>
  <si>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</si>
  <si>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</si>
  <si>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</si>
  <si>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</si>
  <si>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</si>
  <si>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</si>
  <si>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</si>
  <si>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</si>
  <si>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</si>
  <si>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</si>
  <si>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</si>
  <si>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</si>
  <si>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</si>
  <si>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</si>
  <si>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</si>
  <si>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</si>
  <si>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</si>
  <si>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</si>
  <si>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</si>
  <si>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</si>
  <si>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</si>
  <si>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</si>
  <si>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</si>
  <si>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</si>
  <si>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</si>
  <si>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</si>
  <si>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</si>
  <si>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</si>
  <si>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</si>
  <si>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</si>
  <si>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</si>
  <si>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</si>
  <si>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</si>
  <si>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</si>
  <si>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</si>
  <si>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</si>
  <si>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</si>
  <si>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</si>
  <si>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</si>
  <si>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</si>
  <si>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</si>
  <si>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</si>
  <si>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</si>
  <si>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</si>
  <si>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</si>
  <si>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</si>
  <si>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</si>
  <si>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</si>
  <si>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</si>
  <si>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</si>
  <si>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</si>
  <si>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</si>
  <si>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</si>
  <si>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</si>
  <si>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</si>
  <si>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</si>
  <si>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</si>
  <si>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</si>
  <si>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</si>
  <si>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</si>
  <si>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</si>
  <si>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</si>
  <si>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</si>
  <si>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</si>
  <si>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</si>
  <si>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</si>
  <si>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</si>
  <si>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</si>
  <si>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</si>
  <si>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</si>
  <si>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</si>
  <si>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</si>
  <si>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</si>
  <si>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</si>
  <si>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</si>
  <si>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</si>
  <si>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</si>
  <si>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</si>
  <si>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</si>
  <si>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</si>
  <si>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</si>
  <si>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</si>
  <si>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</si>
  <si>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</si>
  <si>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</si>
  <si>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</si>
  <si>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</si>
  <si>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</si>
  <si>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</si>
  <si>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</si>
  <si>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</si>
  <si>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</si>
  <si>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</si>
  <si>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</si>
  <si>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</si>
  <si>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</si>
  <si>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</si>
  <si>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</si>
  <si>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</si>
  <si>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</si>
  <si>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</si>
  <si>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</si>
  <si>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</si>
  <si>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</si>
  <si>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</si>
  <si>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</si>
  <si>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</si>
  <si>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</si>
  <si>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</si>
  <si>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</si>
  <si>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</si>
  <si>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</si>
  <si>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</si>
  <si>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</si>
  <si>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</si>
  <si>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</si>
  <si>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</si>
  <si>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</si>
  <si>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</si>
  <si>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</si>
  <si>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</si>
  <si>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</si>
  <si>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</si>
  <si>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</si>
  <si>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</si>
  <si>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</si>
  <si>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</si>
  <si>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</si>
  <si>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</si>
  <si>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</si>
  <si>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</si>
  <si>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</si>
  <si>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</si>
  <si>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</si>
  <si>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</si>
  <si>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</si>
  <si>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</si>
  <si>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</si>
  <si>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</si>
  <si>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</si>
  <si>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</si>
  <si>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</si>
  <si>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</si>
  <si>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</si>
  <si>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</si>
  <si>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</si>
  <si>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</si>
  <si>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</si>
  <si>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</si>
  <si>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</si>
  <si>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</si>
  <si>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</si>
  <si>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</si>
  <si>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</si>
  <si>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</si>
  <si>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</si>
  <si>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</si>
  <si>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</si>
  <si>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</si>
  <si>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</si>
  <si>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</si>
  <si>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</si>
  <si>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</si>
  <si>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</si>
  <si>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</si>
  <si>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</si>
  <si>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</si>
  <si>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</si>
  <si>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</si>
  <si>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</si>
  <si>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</si>
  <si>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</si>
  <si>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</si>
  <si>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</si>
  <si>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</si>
  <si>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</si>
  <si>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</si>
  <si>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</si>
  <si>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</si>
  <si>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</si>
  <si>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</si>
  <si>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</si>
  <si>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</si>
  <si>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</si>
  <si>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</si>
  <si>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</si>
  <si>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</si>
  <si>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</si>
  <si>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</si>
  <si>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</si>
  <si>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</si>
  <si>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</si>
  <si>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</si>
  <si>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</si>
  <si>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</si>
  <si>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</si>
  <si>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</si>
  <si>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</si>
  <si>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</si>
  <si>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</si>
  <si>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</si>
  <si>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</si>
  <si>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</si>
  <si>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</si>
  <si>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</si>
  <si>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</si>
  <si>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</si>
  <si>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</si>
  <si>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</si>
  <si>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</si>
  <si>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</si>
  <si>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</si>
  <si>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</si>
  <si>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</si>
  <si>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</si>
  <si>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</si>
  <si>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</si>
  <si>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</si>
  <si>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</si>
  <si>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</si>
  <si>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</si>
  <si>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</si>
  <si>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</si>
  <si>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</si>
  <si>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</si>
  <si>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</si>
  <si>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</si>
  <si>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</si>
  <si>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</si>
  <si>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</si>
  <si>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</si>
  <si>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</si>
  <si>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</si>
  <si>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</si>
  <si>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</si>
  <si>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</si>
  <si>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</si>
  <si>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</si>
  <si>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</si>
  <si>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</si>
  <si>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</si>
  <si>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</si>
  <si>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</si>
  <si>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</si>
  <si>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</si>
  <si>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</si>
  <si>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</si>
  <si>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</si>
  <si>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</si>
  <si>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</si>
  <si>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</si>
  <si>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</si>
  <si>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</si>
  <si>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</si>
  <si>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</si>
  <si>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</si>
  <si>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</si>
  <si>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</si>
  <si>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</si>
  <si>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</si>
  <si>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</si>
  <si>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</si>
  <si>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</si>
  <si>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</si>
  <si>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</si>
  <si>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</si>
  <si>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</si>
  <si>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</si>
  <si>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</si>
  <si>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</si>
  <si>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</si>
  <si>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</si>
  <si>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</si>
  <si>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</si>
  <si>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</si>
  <si>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</si>
  <si>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</si>
  <si>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</si>
  <si>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</si>
  <si>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</si>
  <si>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</si>
  <si>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</si>
  <si>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</si>
  <si>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</si>
  <si>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</si>
  <si>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</si>
  <si>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</si>
  <si>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</si>
  <si>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</si>
  <si>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</si>
  <si>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</si>
  <si>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</si>
  <si>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</si>
  <si>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</si>
  <si>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</si>
  <si>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</si>
  <si>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</si>
  <si>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</si>
  <si>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</si>
  <si>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</si>
  <si>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</si>
  <si>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</si>
  <si>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</si>
  <si>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</si>
  <si>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</si>
  <si>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</si>
  <si>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</si>
  <si>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</si>
  <si>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</si>
  <si>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</si>
  <si>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</si>
  <si>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</si>
  <si>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</si>
  <si>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</si>
  <si>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</si>
  <si>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</si>
  <si>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</si>
  <si>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</si>
  <si>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</si>
  <si>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</si>
  <si>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</si>
  <si>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</si>
  <si>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</si>
  <si>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</si>
  <si>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</si>
  <si>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</si>
  <si>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</si>
  <si>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</si>
  <si>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</si>
  <si>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</si>
  <si>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</si>
  <si>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</si>
  <si>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</si>
  <si>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</si>
  <si>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</si>
  <si>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</si>
  <si>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</si>
  <si>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</si>
  <si>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</si>
  <si>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</si>
  <si>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</si>
  <si>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</si>
  <si>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</si>
  <si>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</si>
  <si>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</si>
  <si>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</si>
  <si>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</si>
  <si>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</si>
  <si>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</si>
  <si>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</si>
  <si>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</si>
  <si>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</si>
  <si>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</si>
  <si>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</si>
  <si>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</si>
  <si>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</si>
  <si>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</si>
  <si>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</si>
  <si>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</si>
  <si>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</si>
  <si>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</si>
  <si>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</si>
  <si>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</si>
  <si>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</si>
  <si>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</si>
  <si>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</si>
  <si>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</si>
  <si>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</si>
  <si>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</si>
  <si>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</si>
  <si>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</si>
  <si>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</si>
  <si>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</si>
  <si>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</si>
  <si>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</si>
  <si>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</si>
  <si>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</si>
  <si>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</si>
  <si>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</si>
  <si>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</si>
  <si>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</si>
  <si>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</si>
  <si>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</si>
  <si>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</si>
  <si>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</si>
  <si>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</si>
  <si>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</si>
  <si>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</si>
  <si>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</si>
  <si>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</si>
  <si>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</si>
  <si>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</si>
  <si>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</si>
  <si>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</si>
  <si>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</si>
  <si>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</si>
  <si>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</si>
  <si>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</si>
  <si>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</si>
  <si>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</si>
  <si>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</si>
  <si>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</si>
  <si>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</si>
  <si>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</si>
  <si>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</si>
  <si>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</si>
  <si>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</si>
  <si>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</si>
  <si>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</si>
  <si>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</si>
  <si>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</si>
  <si>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</si>
  <si>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</si>
  <si>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</si>
  <si>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</si>
  <si>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</si>
  <si>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</si>
  <si>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</si>
  <si>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</si>
  <si>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</si>
  <si>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</si>
  <si>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</si>
  <si>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</si>
  <si>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</si>
  <si>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</si>
  <si>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</si>
  <si>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</si>
  <si>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</si>
  <si>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</si>
  <si>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</si>
  <si>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</si>
  <si>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</si>
  <si>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</si>
  <si>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</si>
  <si>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</si>
  <si>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</si>
  <si>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</si>
  <si>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</si>
  <si>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</si>
  <si>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</si>
  <si>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</si>
  <si>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</si>
  <si>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</si>
  <si>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</si>
  <si>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</si>
  <si>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</si>
  <si>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</si>
  <si>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</si>
  <si>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</si>
  <si>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</si>
  <si>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</si>
  <si>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</si>
  <si>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</si>
  <si>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</si>
  <si>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</si>
  <si>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</si>
  <si>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</si>
  <si>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</si>
  <si>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</si>
  <si>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</si>
  <si>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</si>
  <si>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</si>
  <si>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</si>
  <si>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</si>
  <si>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</si>
  <si>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</si>
  <si>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</si>
  <si>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</si>
  <si>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</si>
  <si>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</si>
  <si>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</si>
  <si>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</si>
  <si>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</si>
  <si>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</si>
  <si>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</si>
  <si>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</si>
  <si>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</si>
  <si>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</si>
  <si>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</si>
  <si>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</si>
  <si>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</si>
  <si>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</si>
  <si>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</si>
  <si>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</si>
  <si>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</si>
  <si>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</si>
  <si>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</si>
  <si>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</si>
  <si>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</si>
  <si>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</si>
  <si>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</si>
  <si>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</si>
  <si>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</si>
  <si>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</si>
  <si>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</si>
  <si>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</si>
  <si>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</si>
  <si>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</si>
  <si>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</si>
  <si>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</si>
  <si>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</si>
  <si>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</si>
  <si>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</si>
  <si>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</si>
  <si>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</si>
  <si>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</si>
  <si>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</si>
  <si>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</si>
  <si>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</si>
  <si>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</si>
  <si>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</si>
  <si>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</si>
  <si>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</si>
  <si>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</si>
  <si>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</si>
  <si>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</si>
  <si>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</si>
  <si>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</si>
  <si>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</si>
  <si>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</si>
  <si>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</si>
  <si>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</si>
  <si>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</si>
  <si>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</si>
  <si>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</si>
  <si>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</si>
  <si>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</si>
  <si>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</si>
  <si>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</si>
  <si>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</si>
  <si>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</si>
  <si>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</si>
  <si>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</si>
  <si>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</si>
  <si>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</si>
  <si>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</si>
  <si>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</si>
  <si>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</si>
  <si>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</si>
  <si>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</si>
  <si>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</si>
  <si>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</si>
  <si>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</si>
  <si>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</si>
  <si>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</si>
  <si>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</si>
  <si>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</si>
  <si>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</si>
  <si>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</si>
  <si>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</si>
  <si>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</si>
  <si>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</si>
  <si>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</si>
  <si>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</si>
  <si>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</si>
  <si>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</si>
  <si>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</si>
  <si>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</si>
  <si>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</si>
  <si>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</si>
  <si>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</si>
  <si>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</si>
  <si>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</si>
  <si>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</si>
  <si>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</si>
  <si>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</si>
  <si>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</si>
  <si>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</si>
  <si>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</si>
  <si>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</si>
  <si>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</si>
  <si>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</si>
  <si>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</si>
  <si>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</si>
  <si>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</si>
  <si>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</si>
  <si>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</si>
  <si>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</si>
  <si>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</si>
  <si>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</si>
  <si>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</si>
  <si>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</si>
  <si>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</si>
  <si>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</si>
  <si>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</si>
  <si>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</si>
  <si>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</si>
  <si>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</si>
  <si>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</si>
  <si>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</si>
  <si>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</si>
  <si>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</si>
  <si>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</si>
  <si>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</si>
  <si>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</si>
  <si>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</si>
  <si>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</si>
  <si>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</si>
  <si>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</si>
  <si>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</si>
  <si>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</si>
  <si>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</si>
  <si>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</si>
  <si>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</si>
  <si>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</si>
  <si>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</si>
  <si>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</si>
  <si>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</si>
  <si>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</si>
  <si>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</si>
  <si>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</si>
  <si>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</si>
  <si>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</si>
  <si>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</si>
  <si>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</si>
  <si>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</si>
  <si>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</si>
  <si>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</si>
  <si>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</si>
  <si>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</si>
  <si>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</si>
  <si>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</si>
  <si>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</si>
  <si>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</si>
  <si>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</si>
  <si>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</si>
  <si>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</si>
  <si>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</si>
  <si>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</si>
  <si>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</si>
  <si>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</si>
  <si>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</si>
  <si>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</si>
  <si>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</si>
  <si>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</si>
  <si>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</si>
  <si>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</si>
  <si>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</si>
  <si>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</si>
  <si>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</si>
  <si>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</si>
  <si>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</si>
  <si>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</si>
  <si>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</si>
  <si>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</si>
  <si>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</si>
  <si>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</si>
  <si>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</si>
  <si>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</si>
  <si>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</si>
  <si>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</si>
  <si>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</si>
  <si>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</si>
  <si>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</si>
  <si>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</si>
  <si>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</si>
  <si>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</si>
  <si>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</si>
  <si>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</si>
  <si>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</si>
  <si>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</si>
  <si>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</si>
  <si>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</si>
  <si>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</si>
  <si>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</si>
  <si>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</si>
  <si>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</si>
  <si>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</si>
  <si>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</si>
  <si>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</si>
  <si>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</si>
  <si>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</si>
  <si>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</si>
  <si>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</si>
  <si>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</si>
  <si>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</si>
  <si>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</si>
  <si>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</si>
  <si>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</si>
  <si>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</si>
  <si>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</si>
  <si>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</si>
  <si>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</si>
  <si>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</si>
  <si>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</si>
  <si>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</si>
  <si>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</si>
  <si>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</si>
  <si>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</si>
  <si>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</si>
  <si>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</si>
  <si>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</si>
  <si>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</si>
  <si>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</si>
  <si>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</si>
  <si>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</si>
  <si>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</si>
  <si>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</si>
  <si>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</si>
  <si>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</si>
  <si>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</si>
  <si>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</si>
  <si>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</si>
  <si>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</si>
  <si>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</si>
  <si>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</si>
  <si>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</si>
  <si>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</si>
  <si>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</si>
  <si>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</si>
  <si>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</si>
  <si>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</si>
  <si>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</si>
  <si>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</si>
  <si>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</si>
  <si>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</si>
  <si>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</si>
  <si>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</si>
  <si>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</si>
  <si>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</si>
  <si>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</si>
  <si>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</si>
  <si>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</si>
  <si>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</si>
  <si>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</si>
  <si>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</si>
  <si>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</si>
  <si>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</si>
  <si>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</si>
  <si>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</si>
  <si>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</si>
  <si>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</si>
  <si>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</si>
  <si>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</si>
  <si>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</si>
  <si>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</si>
  <si>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</si>
  <si>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</si>
  <si>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</si>
  <si>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</si>
  <si>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</si>
  <si>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</si>
  <si>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</si>
  <si>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</si>
  <si>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</si>
  <si>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</si>
  <si>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</si>
  <si>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</si>
  <si>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</si>
  <si>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</si>
  <si>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</si>
  <si>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</si>
  <si>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</si>
  <si>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</si>
  <si>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</si>
  <si>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</si>
  <si>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</si>
  <si>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</si>
  <si>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</si>
  <si>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</si>
  <si>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</si>
  <si>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</si>
  <si>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</si>
  <si>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</si>
  <si>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</si>
  <si>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</si>
  <si>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</si>
  <si>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</si>
  <si>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</si>
  <si>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</si>
  <si>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</si>
  <si>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</si>
  <si>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</si>
  <si>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</si>
  <si>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</si>
  <si>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</si>
  <si>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</si>
  <si>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</si>
  <si>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</si>
  <si>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</si>
  <si>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</si>
  <si>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</si>
  <si>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</si>
  <si>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</si>
  <si>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</si>
  <si>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</si>
  <si>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</si>
  <si>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</si>
  <si>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</si>
  <si>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</si>
  <si>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</si>
  <si>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</si>
  <si>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</si>
  <si>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</si>
  <si>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</si>
  <si>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</si>
  <si>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</si>
  <si>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</si>
  <si>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</si>
  <si>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</si>
  <si>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</si>
  <si>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</si>
  <si>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</si>
  <si>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</si>
  <si>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</si>
  <si>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</si>
  <si>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</si>
  <si>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</si>
  <si>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</si>
  <si>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</si>
  <si>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</si>
  <si>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</si>
  <si>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</si>
  <si>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</si>
  <si>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</si>
  <si>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</si>
  <si>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</si>
  <si>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</si>
  <si>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</si>
  <si>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</si>
  <si>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</si>
  <si>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</si>
  <si>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</si>
  <si>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</si>
  <si>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</si>
  <si>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</si>
  <si>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</si>
  <si>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</si>
  <si>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</si>
  <si>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</si>
  <si>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</si>
  <si>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</si>
  <si>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</si>
  <si>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</si>
  <si>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</si>
  <si>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</si>
  <si>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</si>
  <si>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</si>
  <si>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</si>
  <si>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</si>
  <si>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</si>
  <si>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</si>
  <si>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</si>
  <si>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</si>
  <si>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</si>
  <si>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</si>
  <si>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</si>
  <si>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</si>
  <si>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</si>
  <si>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</si>
  <si>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</si>
  <si>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</si>
  <si>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</si>
  <si>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</si>
  <si>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</si>
  <si>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</si>
  <si>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</si>
  <si>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</si>
  <si>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</si>
  <si>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</si>
  <si>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</si>
  <si>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</si>
  <si>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</si>
  <si>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</si>
  <si>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</si>
  <si>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</si>
  <si>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</si>
  <si>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</si>
  <si>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</si>
  <si>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</si>
  <si>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</si>
  <si>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</si>
  <si>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</si>
  <si>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</si>
  <si>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</si>
  <si>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</si>
  <si>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</si>
  <si>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</si>
  <si>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</si>
  <si>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</si>
  <si>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</si>
  <si>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</si>
  <si>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</si>
  <si>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</si>
  <si>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</si>
  <si>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</si>
  <si>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</si>
  <si>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</si>
  <si>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</si>
  <si>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</si>
  <si>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</si>
  <si>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</si>
  <si>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</si>
  <si>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</si>
  <si>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</si>
  <si>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</si>
  <si>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</si>
  <si>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</si>
  <si>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</si>
  <si>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</si>
  <si>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</si>
  <si>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</si>
  <si>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</si>
  <si>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</si>
  <si>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</si>
  <si>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</si>
  <si>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</si>
  <si>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</si>
  <si>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</si>
  <si>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</si>
  <si>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</si>
  <si>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</si>
  <si>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</si>
  <si>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</si>
  <si>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</si>
  <si>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</si>
  <si>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</si>
  <si>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</si>
  <si>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</si>
  <si>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</si>
  <si>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</si>
  <si>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</si>
  <si>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</si>
  <si>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</si>
  <si>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</si>
  <si>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</si>
  <si>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</si>
  <si>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</si>
  <si>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</si>
  <si>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</si>
  <si>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</si>
  <si>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</si>
  <si>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</si>
  <si>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</si>
  <si>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</si>
  <si>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</si>
  <si>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</si>
  <si>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</si>
  <si>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</si>
  <si>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</si>
  <si>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</si>
  <si>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</si>
  <si>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</si>
  <si>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</si>
  <si>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</si>
  <si>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</si>
  <si>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</si>
  <si>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</si>
  <si>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</si>
  <si>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</si>
  <si>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</si>
  <si>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</si>
  <si>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</si>
  <si>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</si>
  <si>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</si>
  <si>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</si>
  <si>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</si>
  <si>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</si>
  <si>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</si>
  <si>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</si>
  <si>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</si>
  <si>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</si>
  <si>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</si>
  <si>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</si>
  <si>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</si>
  <si>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</si>
  <si>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</si>
  <si>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</si>
  <si>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</si>
  <si>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</si>
  <si>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</si>
  <si>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</si>
  <si>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</si>
  <si>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</si>
  <si>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</si>
  <si>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</si>
  <si>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</si>
  <si>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</si>
  <si>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</si>
  <si>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</si>
  <si>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</si>
  <si>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</si>
  <si>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</si>
  <si>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</si>
  <si>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</si>
  <si>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</si>
  <si>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</si>
  <si>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</si>
  <si>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</si>
  <si>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</si>
  <si>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</si>
  <si>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</si>
  <si>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</si>
  <si>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</si>
  <si>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</si>
  <si>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</si>
  <si>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</si>
  <si>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</si>
  <si>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</si>
  <si>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</si>
  <si>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</si>
  <si>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</si>
  <si>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</si>
  <si>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</si>
  <si>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</si>
  <si>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</si>
  <si>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</si>
  <si>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</si>
  <si>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</si>
  <si>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</si>
  <si>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</si>
  <si>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</si>
  <si>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</si>
  <si>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</si>
  <si>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</si>
  <si>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</si>
  <si>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</si>
  <si>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</si>
  <si>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</si>
  <si>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</si>
  <si>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</si>
  <si>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</si>
  <si>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</si>
  <si>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</si>
  <si>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</si>
  <si>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</si>
  <si>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</si>
  <si>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</si>
  <si>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</si>
  <si>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</si>
  <si>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</si>
  <si>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</si>
  <si>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</si>
  <si>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</si>
  <si>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</si>
  <si>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</si>
  <si>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</si>
  <si>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</si>
  <si>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</si>
  <si>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</si>
  <si>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</si>
  <si>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</si>
  <si>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</si>
  <si>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</si>
  <si>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</si>
  <si>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</si>
  <si>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</si>
  <si>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</si>
  <si>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</si>
  <si>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</si>
  <si>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</si>
  <si>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</si>
  <si>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</si>
  <si>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</si>
  <si>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</si>
  <si>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</si>
  <si>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</si>
  <si>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</si>
  <si>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</si>
  <si>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</si>
  <si>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</si>
  <si>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</si>
  <si>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</si>
  <si>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</si>
  <si>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</si>
  <si>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</si>
  <si>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</si>
  <si>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</si>
  <si>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</si>
  <si>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</si>
  <si>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</si>
  <si>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</si>
  <si>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</si>
  <si>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</si>
  <si>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</si>
  <si>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</si>
  <si>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</si>
  <si>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</si>
  <si>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</si>
  <si>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</si>
  <si>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</si>
  <si>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</si>
  <si>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</si>
  <si>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</si>
  <si>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</si>
  <si>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</si>
  <si>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</si>
  <si>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</si>
  <si>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</si>
  <si>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</si>
  <si>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</si>
  <si>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</si>
  <si>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</si>
  <si>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</si>
  <si>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</si>
  <si>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</si>
  <si>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</si>
  <si>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</si>
  <si>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</si>
  <si>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</si>
  <si>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</si>
  <si>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</si>
  <si>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</si>
  <si>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</si>
  <si>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</si>
  <si>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</si>
  <si>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</si>
  <si>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</si>
  <si>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</si>
  <si>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</si>
  <si>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</si>
  <si>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</si>
  <si>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</si>
  <si>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</si>
  <si>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</si>
  <si>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</si>
  <si>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</si>
  <si>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</si>
  <si>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</si>
  <si>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</si>
  <si>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</si>
  <si>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</si>
  <si>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</si>
  <si>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</si>
  <si>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</si>
  <si>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</si>
  <si>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</si>
  <si>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</si>
  <si>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</si>
  <si>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</si>
  <si>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</si>
  <si>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</si>
  <si>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</si>
  <si>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</si>
  <si>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</si>
  <si>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</si>
  <si>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</si>
  <si>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</si>
  <si>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</si>
  <si>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</si>
  <si>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</si>
  <si>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</si>
  <si>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</si>
  <si>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</si>
  <si>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</si>
  <si>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</si>
  <si>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</si>
  <si>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</si>
  <si>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</si>
  <si>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</si>
  <si>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</si>
  <si>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</si>
  <si>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</si>
  <si>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</si>
  <si>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</si>
  <si>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</si>
  <si>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</si>
  <si>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</si>
  <si>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</si>
  <si>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</si>
  <si>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</si>
  <si>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</si>
  <si>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</si>
  <si>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</si>
  <si>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</si>
  <si>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</si>
  <si>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</si>
  <si>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</si>
  <si>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</si>
  <si>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</si>
  <si>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</si>
  <si>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</si>
  <si>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</si>
  <si>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</si>
  <si>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</si>
  <si>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</si>
  <si>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</si>
  <si>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</si>
  <si>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</si>
  <si>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</si>
  <si>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</si>
  <si>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</si>
  <si>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</si>
  <si>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</si>
  <si>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</si>
  <si>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</si>
  <si>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</si>
  <si>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</si>
  <si>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</si>
  <si>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</si>
  <si>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</si>
  <si>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</si>
  <si>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</si>
  <si>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</si>
  <si>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</si>
  <si>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</si>
  <si>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</si>
  <si>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</si>
  <si>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</si>
  <si>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</si>
  <si>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</si>
  <si>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</si>
  <si>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</si>
  <si>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</si>
  <si>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</si>
  <si>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</si>
  <si>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</si>
  <si>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</si>
  <si>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</si>
  <si>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</si>
  <si>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</si>
  <si>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</si>
  <si>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</si>
  <si>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</si>
  <si>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</si>
  <si>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</si>
  <si>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</si>
  <si>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</si>
  <si>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</si>
  <si>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</si>
  <si>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</si>
  <si>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</si>
  <si>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</si>
  <si>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</si>
  <si>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</si>
  <si>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</si>
  <si>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</si>
  <si>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</si>
  <si>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</si>
  <si>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</si>
  <si>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</si>
  <si>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</si>
  <si>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</si>
  <si>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</si>
  <si>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</si>
  <si>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</si>
  <si>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</si>
  <si>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</si>
  <si>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</si>
  <si>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</si>
  <si>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</si>
  <si>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</si>
  <si>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</si>
  <si>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</si>
  <si>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</si>
  <si>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</si>
  <si>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</si>
  <si>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</si>
  <si>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</si>
  <si>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</si>
  <si>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</si>
  <si>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</si>
  <si>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</si>
  <si>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</si>
  <si>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</si>
  <si>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</si>
  <si>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</si>
  <si>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</si>
  <si>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</si>
  <si>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</si>
  <si>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</si>
  <si>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</si>
  <si>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</si>
  <si>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</si>
  <si>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</si>
  <si>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</si>
  <si>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</si>
  <si>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</si>
  <si>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</si>
  <si>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</si>
  <si>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</si>
  <si>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</si>
  <si>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</si>
  <si>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</si>
  <si>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</si>
  <si>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</si>
  <si>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</si>
  <si>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</si>
  <si>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</si>
  <si>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</si>
  <si>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</si>
  <si>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</si>
  <si>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</si>
  <si>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</si>
  <si>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</si>
  <si>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</si>
  <si>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</si>
  <si>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</si>
  <si>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</si>
  <si>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</si>
  <si>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</si>
  <si>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</si>
  <si>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</si>
  <si>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</si>
  <si>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</si>
  <si>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</si>
  <si>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</si>
  <si>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</si>
  <si>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</si>
  <si>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</si>
  <si>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</si>
  <si>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</si>
  <si>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</si>
  <si>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</si>
  <si>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</si>
  <si>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</si>
  <si>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</si>
  <si>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</si>
  <si>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</si>
  <si>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</si>
  <si>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</si>
  <si>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</si>
  <si>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</si>
  <si>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</si>
  <si>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</si>
  <si>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</si>
  <si>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</si>
  <si>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</si>
  <si>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</si>
  <si>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</si>
  <si>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</si>
  <si>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</si>
  <si>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</si>
  <si>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</si>
  <si>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</si>
  <si>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</si>
  <si>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</si>
  <si>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</si>
  <si>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</si>
  <si>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</si>
  <si>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</si>
  <si>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</si>
  <si>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</si>
  <si>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</si>
  <si>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</si>
  <si>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</si>
  <si>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</si>
  <si>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</si>
  <si>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</si>
  <si>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</si>
  <si>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</si>
  <si>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</si>
  <si>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</si>
  <si>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</si>
  <si>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</si>
  <si>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</si>
  <si>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</si>
  <si>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</si>
  <si>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</si>
  <si>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</si>
  <si>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</si>
  <si>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</si>
  <si>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</si>
  <si>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</si>
  <si>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</si>
  <si>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</si>
  <si>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</si>
  <si>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</si>
  <si>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</si>
  <si>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</si>
  <si>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</si>
  <si>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</si>
  <si>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</si>
  <si>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</si>
  <si>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</si>
  <si>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</si>
  <si>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</si>
  <si>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</si>
  <si>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</si>
  <si>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</si>
  <si>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</si>
  <si>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</si>
  <si>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</si>
  <si>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</si>
  <si>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</si>
  <si>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</si>
  <si>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</si>
  <si>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</si>
  <si>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</si>
  <si>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</si>
  <si>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</si>
  <si>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</si>
  <si>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</si>
  <si>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</si>
  <si>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</si>
  <si>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</si>
  <si>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</si>
  <si>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</si>
  <si>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</si>
  <si>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</si>
  <si>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</si>
  <si>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</si>
  <si>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</si>
  <si>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</si>
  <si>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</si>
  <si>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</si>
  <si>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</si>
  <si>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</si>
  <si>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</si>
  <si>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</si>
  <si>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</si>
  <si>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</si>
  <si>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</si>
  <si>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</si>
  <si>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</si>
  <si>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</si>
  <si>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</si>
  <si>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</si>
  <si>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</si>
  <si>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</si>
  <si>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</si>
  <si>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</si>
  <si>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</si>
  <si>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</si>
  <si>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</si>
  <si>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</si>
  <si>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</si>
  <si>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</si>
  <si>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</si>
  <si>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</si>
  <si>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</si>
  <si>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</si>
  <si>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</si>
  <si>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</si>
  <si>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</si>
  <si>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</si>
  <si>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</si>
  <si>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</si>
  <si>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</si>
  <si>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</si>
  <si>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</si>
  <si>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</si>
  <si>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</si>
  <si>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</si>
  <si>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</si>
  <si>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</si>
  <si>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</si>
  <si>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</si>
  <si>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</si>
  <si>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</si>
  <si>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</si>
  <si>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</si>
  <si>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</si>
  <si>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</si>
  <si>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</si>
  <si>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</si>
  <si>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</si>
  <si>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</si>
  <si>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</si>
  <si>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</si>
  <si>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</si>
  <si>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</si>
  <si>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</si>
  <si>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</si>
  <si>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</si>
  <si>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</si>
  <si>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</si>
  <si>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</si>
  <si>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</si>
  <si>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</si>
  <si>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</si>
  <si>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</si>
  <si>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</si>
  <si>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</si>
  <si>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</si>
  <si>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</si>
  <si>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</si>
  <si>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</si>
  <si>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</si>
  <si>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</si>
  <si>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</si>
  <si>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</si>
  <si>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</si>
  <si>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</si>
  <si>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</si>
  <si>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</si>
  <si>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</si>
  <si>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</si>
  <si>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</si>
  <si>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</si>
  <si>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</si>
  <si>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</si>
  <si>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</si>
  <si>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</si>
  <si>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</si>
  <si>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</si>
  <si>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</si>
  <si>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</si>
  <si>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</si>
  <si>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</si>
  <si>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</si>
  <si>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</si>
  <si>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</si>
  <si>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</si>
  <si>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</si>
  <si>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</si>
  <si>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</si>
  <si>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</si>
  <si>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</si>
  <si>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</si>
  <si>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</si>
  <si>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</si>
  <si>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</si>
  <si>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</si>
  <si>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</si>
  <si>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</si>
  <si>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</si>
  <si>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</si>
  <si>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</si>
  <si>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</si>
  <si>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</si>
  <si>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</si>
  <si>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</si>
  <si>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</si>
  <si>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</si>
  <si>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</si>
  <si>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</si>
  <si>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</si>
  <si>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</si>
  <si>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</si>
  <si>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</si>
  <si>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</si>
  <si>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</si>
  <si>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</si>
  <si>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</si>
  <si>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</si>
  <si>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</si>
  <si>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</si>
  <si>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</si>
  <si>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</si>
  <si>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</si>
  <si>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</si>
  <si>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</si>
  <si>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</si>
  <si>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</si>
  <si>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</si>
  <si>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</si>
  <si>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</si>
  <si>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</si>
  <si>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</si>
  <si>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</si>
  <si>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</si>
  <si>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</si>
  <si>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</si>
  <si>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</si>
  <si>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</si>
  <si>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</si>
  <si>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</si>
  <si>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</si>
  <si>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</si>
  <si>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</si>
  <si>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</si>
  <si>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</si>
  <si>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</si>
  <si>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</si>
  <si>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</si>
  <si>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</si>
  <si>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</si>
  <si>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</si>
  <si>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</si>
  <si>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</si>
  <si>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</si>
  <si>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</si>
  <si>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</si>
  <si>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</si>
  <si>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</si>
  <si>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</si>
  <si>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</si>
  <si>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</si>
  <si>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</si>
  <si>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</si>
  <si>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</si>
  <si>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</si>
  <si>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</si>
  <si>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</si>
  <si>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</si>
  <si>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</si>
  <si>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</si>
  <si>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</si>
  <si>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</si>
  <si>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</si>
  <si>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</si>
  <si>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</si>
  <si>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</si>
  <si>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</si>
  <si>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</si>
  <si>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</si>
  <si>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</si>
  <si>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</si>
  <si>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</si>
  <si>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</si>
  <si>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</si>
  <si>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</si>
  <si>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</si>
  <si>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</si>
  <si>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</si>
  <si>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</si>
  <si>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</si>
  <si>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</si>
  <si>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</si>
  <si>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</si>
  <si>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</si>
  <si>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</si>
  <si>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</si>
  <si>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</si>
  <si>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</si>
  <si>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</si>
  <si>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</si>
  <si>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</si>
  <si>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</si>
  <si>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</si>
  <si>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</si>
  <si>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</si>
  <si>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</si>
  <si>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</si>
  <si>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</si>
  <si>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</si>
  <si>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</si>
  <si>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</si>
  <si>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</si>
  <si>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</si>
  <si>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</si>
  <si>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</si>
  <si>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</si>
  <si>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</si>
  <si>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</si>
  <si>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</si>
  <si>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</si>
  <si>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</si>
  <si>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</si>
  <si>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</si>
  <si>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</si>
  <si>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</si>
  <si>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</si>
  <si>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</si>
  <si>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</si>
  <si>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</si>
  <si>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</si>
  <si>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</si>
  <si>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</si>
  <si>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</si>
  <si>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</si>
  <si>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</si>
  <si>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</si>
  <si>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</si>
  <si>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</si>
  <si>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</si>
  <si>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</si>
  <si>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</si>
  <si>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</si>
  <si>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</si>
  <si>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</si>
  <si>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</si>
  <si>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</si>
  <si>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</si>
  <si>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</si>
  <si>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</si>
  <si>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</si>
  <si>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</si>
  <si>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</si>
  <si>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</si>
  <si>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</si>
  <si>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</si>
  <si>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</si>
  <si>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</si>
  <si>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</si>
  <si>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</si>
  <si>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</si>
  <si>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</si>
  <si>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</si>
  <si>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</si>
  <si>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</si>
  <si>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</si>
  <si>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</si>
  <si>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</si>
  <si>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</si>
  <si>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</si>
  <si>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</si>
  <si>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</si>
  <si>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</si>
  <si>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</si>
  <si>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</si>
  <si>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</si>
  <si>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</si>
  <si>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</si>
  <si>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</si>
  <si>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</si>
  <si>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</si>
  <si>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</si>
  <si>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</si>
  <si>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</si>
  <si>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</si>
  <si>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</si>
  <si>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</si>
  <si>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</si>
  <si>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</si>
  <si>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</si>
  <si>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</si>
  <si>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</si>
  <si>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</si>
  <si>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</si>
  <si>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</si>
  <si>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</si>
  <si>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</si>
  <si>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</si>
  <si>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</si>
  <si>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</si>
  <si>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</si>
  <si>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</si>
  <si>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</si>
  <si>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</si>
  <si>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</si>
  <si>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</si>
  <si>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</si>
  <si>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</si>
  <si>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</si>
  <si>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</si>
  <si>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</si>
  <si>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</si>
  <si>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</si>
  <si>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</si>
  <si>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</si>
  <si>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</si>
  <si>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</si>
  <si>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</si>
  <si>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</si>
  <si>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</si>
  <si>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</si>
  <si>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</si>
  <si>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</si>
  <si>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</si>
  <si>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</si>
  <si>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</si>
  <si>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</si>
  <si>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</si>
  <si>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</si>
  <si>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</si>
  <si>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</si>
  <si>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</si>
  <si>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</si>
  <si>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</si>
  <si>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</si>
  <si>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</si>
  <si>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</si>
  <si>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</si>
  <si>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</si>
  <si>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</si>
  <si>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</si>
  <si>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</si>
  <si>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</si>
  <si>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</si>
  <si>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</si>
  <si>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</si>
  <si>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</si>
  <si>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</si>
  <si>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</si>
  <si>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</si>
  <si>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</si>
  <si>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</si>
  <si>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</si>
  <si>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</si>
  <si>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</si>
  <si>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</si>
  <si>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</si>
  <si>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</si>
  <si>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</si>
  <si>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</si>
  <si>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</si>
  <si>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</si>
  <si>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</si>
  <si>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</si>
  <si>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</si>
  <si>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</si>
  <si>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</si>
  <si>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</si>
  <si>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</si>
  <si>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</si>
  <si>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</si>
  <si>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</si>
  <si>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</si>
  <si>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</si>
  <si>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</si>
  <si>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</si>
  <si>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</si>
  <si>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</si>
  <si>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</si>
  <si>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</si>
  <si>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</si>
  <si>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</si>
  <si>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</si>
  <si>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</si>
  <si>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</si>
  <si>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</si>
  <si>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</si>
  <si>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</si>
  <si>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</si>
  <si>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</si>
  <si>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</si>
  <si>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</si>
  <si>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</si>
  <si>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</si>
  <si>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</si>
  <si>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</si>
  <si>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</si>
  <si>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</si>
  <si>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</si>
  <si>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</si>
  <si>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</si>
  <si>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</si>
  <si>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</si>
  <si>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</si>
  <si>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</si>
  <si>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</si>
  <si>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</si>
  <si>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</si>
  <si>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</si>
  <si>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</si>
  <si>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</si>
  <si>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</si>
  <si>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</si>
  <si>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</si>
  <si>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</si>
  <si>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</si>
  <si>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</si>
  <si>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</si>
  <si>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</si>
  <si>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</si>
  <si>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</si>
  <si>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</si>
  <si>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</si>
  <si>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</si>
  <si>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</si>
  <si>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</si>
  <si>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</si>
  <si>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</si>
  <si>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</si>
  <si>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</si>
  <si>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</si>
  <si>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</si>
  <si>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</si>
  <si>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</si>
  <si>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</si>
  <si>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</si>
  <si>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</si>
  <si>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</si>
  <si>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</si>
  <si>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</si>
  <si>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</si>
  <si>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</si>
  <si>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</si>
  <si>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</si>
  <si>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</si>
  <si>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</si>
  <si>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</si>
  <si>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</si>
  <si>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</si>
  <si>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</si>
  <si>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</si>
  <si>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</si>
  <si>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</si>
  <si>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</si>
  <si>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</si>
  <si>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</si>
  <si>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</si>
  <si>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</si>
  <si>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</si>
  <si>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</si>
  <si>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</si>
  <si>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</si>
  <si>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</si>
  <si>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</si>
  <si>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</si>
  <si>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</si>
  <si>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</si>
  <si>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</si>
  <si>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</si>
  <si>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</si>
  <si>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</si>
  <si>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</si>
  <si>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</si>
  <si>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</si>
  <si>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</si>
  <si>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</si>
  <si>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</si>
  <si>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</si>
  <si>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</si>
  <si>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</si>
  <si>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</si>
  <si>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</si>
  <si>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</si>
  <si>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</si>
  <si>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</si>
  <si>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</si>
  <si>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</si>
  <si>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</si>
  <si>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</si>
  <si>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</si>
  <si>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</si>
  <si>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</si>
  <si>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</si>
  <si>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</si>
  <si>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</si>
  <si>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</si>
  <si>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</si>
  <si>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</si>
  <si>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</si>
  <si>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</si>
  <si>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</si>
  <si>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</si>
  <si>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</si>
  <si>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</si>
  <si>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</si>
  <si>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</si>
  <si>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</si>
  <si>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</si>
  <si>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</si>
  <si>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</si>
  <si>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</si>
  <si>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</si>
  <si>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</si>
  <si>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</si>
  <si>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</si>
  <si>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</si>
  <si>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</si>
  <si>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</si>
  <si>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</si>
  <si>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</si>
  <si>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</si>
  <si>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</si>
  <si>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</si>
  <si>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</si>
  <si>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</si>
  <si>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</si>
  <si>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</si>
  <si>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</si>
  <si>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</si>
  <si>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</si>
  <si>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</si>
  <si>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</si>
  <si>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</si>
  <si>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</si>
  <si>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</si>
  <si>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</si>
  <si>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</si>
  <si>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</si>
  <si>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</si>
  <si>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</si>
  <si>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</si>
  <si>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</si>
  <si>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</si>
  <si>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</si>
  <si>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</si>
  <si>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</si>
  <si>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</si>
  <si>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</si>
  <si>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</si>
  <si>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</si>
  <si>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</si>
  <si>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</si>
  <si>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</si>
  <si>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</si>
  <si>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</si>
  <si>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</si>
  <si>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</si>
  <si>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</si>
  <si>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</si>
  <si>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</si>
  <si>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</si>
  <si>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</si>
  <si>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</si>
  <si>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</si>
  <si>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</si>
  <si>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</si>
  <si>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</si>
  <si>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</si>
  <si>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</si>
  <si>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</si>
  <si>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</si>
  <si>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</si>
  <si>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</si>
  <si>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</si>
  <si>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</si>
  <si>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</si>
  <si>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</si>
  <si>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</si>
  <si>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</si>
  <si>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</si>
  <si>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</si>
  <si>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</si>
  <si>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</si>
  <si>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</si>
  <si>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</si>
  <si>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</si>
  <si>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</si>
  <si>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</si>
  <si>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</si>
  <si>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</si>
  <si>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</si>
  <si>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</si>
  <si>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</si>
  <si>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</si>
  <si>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</si>
  <si>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</si>
  <si>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</si>
  <si>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</si>
  <si>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</si>
  <si>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</si>
  <si>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</si>
  <si>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</si>
  <si>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</si>
  <si>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</si>
  <si>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</si>
  <si>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</si>
  <si>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</si>
  <si>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</si>
  <si>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</si>
  <si>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</si>
  <si>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</si>
  <si>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</si>
  <si>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</si>
  <si>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</si>
  <si>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</si>
  <si>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</si>
  <si>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</si>
  <si>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</si>
  <si>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</si>
  <si>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</si>
  <si>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</si>
  <si>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</si>
  <si>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</si>
  <si>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</si>
  <si>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</si>
  <si>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</si>
  <si>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</si>
  <si>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</si>
  <si>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</si>
  <si>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</si>
  <si>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</si>
  <si>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</si>
  <si>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</si>
  <si>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</si>
  <si>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</si>
  <si>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</si>
  <si>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</si>
  <si>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</si>
  <si>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</si>
  <si>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</si>
  <si>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</si>
  <si>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</si>
  <si>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</si>
  <si>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</si>
  <si>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</si>
  <si>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</si>
  <si>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</si>
  <si>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</si>
  <si>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</si>
  <si>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</si>
  <si>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</si>
  <si>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</si>
  <si>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</si>
  <si>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</si>
  <si>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</si>
  <si>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</si>
  <si>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</si>
  <si>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</si>
  <si>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</si>
  <si>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</si>
  <si>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</si>
  <si>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</si>
  <si>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</si>
  <si>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</si>
  <si>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</si>
  <si>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</si>
  <si>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</si>
  <si>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</si>
  <si>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</si>
  <si>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</si>
  <si>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</si>
  <si>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</si>
  <si>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</si>
  <si>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</si>
  <si>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</si>
  <si>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</si>
  <si>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</si>
  <si>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</si>
  <si>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</si>
  <si>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</si>
  <si>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</si>
  <si>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</si>
  <si>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</si>
  <si>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</si>
  <si>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</si>
  <si>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</si>
  <si>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</si>
  <si>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</si>
  <si>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</si>
  <si>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</si>
  <si>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</si>
  <si>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</si>
  <si>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</si>
  <si>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</si>
  <si>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</si>
  <si>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</si>
  <si>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</si>
  <si>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</si>
  <si>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</si>
  <si>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</si>
  <si>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</si>
  <si>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</si>
  <si>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</si>
  <si>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</si>
  <si>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</si>
  <si>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</si>
  <si>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</si>
  <si>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</si>
  <si>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</si>
  <si>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</si>
  <si>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</si>
  <si>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</si>
  <si>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</si>
  <si>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</si>
  <si>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</si>
  <si>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</si>
  <si>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</si>
  <si>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</si>
  <si>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</si>
  <si>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</si>
  <si>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</si>
  <si>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</si>
  <si>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</si>
  <si>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</si>
  <si>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</si>
  <si>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</si>
  <si>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</si>
  <si>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</si>
  <si>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</si>
  <si>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</si>
  <si>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</si>
  <si>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</si>
  <si>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</si>
  <si>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</si>
  <si>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</si>
  <si>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</si>
  <si>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</si>
  <si>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</si>
  <si>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</si>
  <si>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</si>
  <si>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</si>
  <si>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</si>
  <si>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</si>
  <si>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</si>
  <si>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</si>
  <si>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</si>
  <si>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</si>
  <si>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</si>
  <si>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</si>
  <si>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</si>
  <si>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</si>
  <si>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</si>
  <si>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</si>
  <si>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</si>
  <si>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</si>
  <si>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</si>
  <si>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</si>
  <si>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</si>
  <si>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</si>
  <si>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</si>
  <si>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</si>
  <si>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</si>
  <si>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</si>
  <si>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</si>
  <si>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</si>
  <si>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</si>
  <si>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</si>
  <si>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</si>
  <si>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</si>
  <si>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</si>
  <si>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</si>
  <si>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</si>
  <si>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</si>
  <si>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</si>
  <si>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</si>
  <si>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</si>
  <si>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</si>
  <si>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</si>
  <si>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</si>
  <si>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</si>
  <si>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</si>
  <si>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</si>
  <si>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</si>
  <si>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</si>
  <si>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</si>
  <si>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</si>
  <si>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</si>
  <si>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</si>
  <si>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</si>
  <si>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</si>
  <si>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</si>
  <si>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</si>
  <si>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</si>
  <si>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</si>
  <si>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</si>
  <si>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</si>
  <si>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</si>
  <si>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</si>
  <si>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</si>
  <si>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</si>
  <si>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</si>
  <si>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</si>
  <si>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</si>
  <si>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</si>
  <si>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</si>
  <si>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</si>
  <si>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</si>
  <si>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</si>
  <si>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</si>
  <si>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</si>
  <si>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</si>
  <si>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</si>
  <si>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</si>
  <si>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</si>
  <si>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</si>
  <si>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</si>
  <si>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</si>
  <si>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</si>
  <si>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</si>
  <si>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</si>
  <si>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</si>
  <si>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</si>
  <si>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</si>
  <si>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</si>
  <si>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</si>
  <si>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</si>
  <si>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</si>
  <si>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</si>
  <si>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</si>
  <si>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</si>
  <si>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</si>
  <si>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</si>
  <si>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</si>
  <si>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</si>
  <si>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</si>
  <si>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</si>
  <si>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</si>
  <si>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</si>
  <si>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</si>
  <si>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</si>
  <si>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</si>
  <si>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</si>
  <si>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</si>
  <si>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</si>
  <si>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</si>
  <si>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</si>
  <si>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</si>
  <si>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</si>
  <si>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</si>
  <si>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</si>
  <si>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</si>
  <si>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</si>
  <si>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</si>
  <si>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</si>
  <si>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</si>
  <si>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</si>
  <si>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</si>
  <si>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</si>
  <si>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</si>
  <si>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</si>
  <si>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</si>
  <si>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</si>
  <si>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</si>
  <si>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</si>
  <si>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</si>
  <si>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</si>
  <si>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</si>
  <si>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</si>
  <si>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</si>
  <si>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</si>
  <si>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</si>
  <si>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</si>
  <si>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</si>
  <si>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</si>
  <si>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</si>
  <si>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</si>
  <si>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</si>
  <si>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</si>
  <si>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</si>
  <si>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</si>
  <si>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</si>
  <si>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</si>
  <si>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</si>
  <si>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</si>
  <si>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</si>
  <si>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</si>
  <si>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</si>
  <si>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</si>
  <si>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</si>
  <si>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</si>
  <si>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</si>
  <si>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</si>
  <si>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</si>
  <si>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</si>
  <si>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</si>
  <si>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</si>
  <si>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</si>
  <si>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</si>
  <si>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</si>
  <si>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</si>
  <si>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</si>
  <si>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</si>
  <si>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</si>
  <si>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</si>
  <si>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</si>
  <si>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</si>
  <si>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</si>
  <si>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</si>
  <si>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</si>
  <si>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</si>
  <si>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</si>
  <si>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</si>
  <si>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</si>
  <si>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</si>
  <si>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</si>
  <si>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</si>
  <si>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</si>
  <si>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</si>
  <si>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</si>
  <si>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</si>
  <si>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</si>
  <si>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</si>
  <si>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</si>
  <si>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</si>
  <si>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</si>
  <si>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</si>
  <si>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</si>
  <si>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</si>
  <si>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</si>
  <si>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</si>
  <si>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</si>
  <si>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</si>
  <si>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</si>
  <si>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</si>
  <si>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</si>
  <si>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</si>
  <si>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</si>
  <si>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</si>
  <si>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</si>
  <si>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</si>
  <si>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</si>
  <si>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</si>
  <si>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</si>
  <si>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</si>
  <si>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</si>
  <si>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</si>
  <si>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</si>
  <si>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</si>
  <si>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</si>
  <si>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</si>
  <si>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</si>
  <si>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</si>
  <si>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</si>
  <si>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</si>
  <si>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</si>
  <si>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</si>
  <si>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</si>
  <si>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</si>
  <si>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</si>
  <si>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</si>
  <si>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</si>
  <si>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</si>
  <si>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</si>
  <si>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</si>
  <si>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</si>
  <si>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</si>
  <si>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</si>
  <si>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</si>
  <si>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</si>
  <si>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</si>
  <si>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</si>
  <si>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</si>
  <si>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</si>
  <si>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</si>
  <si>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</si>
  <si>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</si>
  <si>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</si>
  <si>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</si>
  <si>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</si>
  <si>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</si>
  <si>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</si>
  <si>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</si>
  <si>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</si>
  <si>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</si>
  <si>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</si>
  <si>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</si>
  <si>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</si>
  <si>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</si>
  <si>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</si>
  <si>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</si>
  <si>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</si>
  <si>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</si>
  <si>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</si>
  <si>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</si>
  <si>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</si>
  <si>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</si>
  <si>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</si>
  <si>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</si>
  <si>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</si>
  <si>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</si>
  <si>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</si>
  <si>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</si>
  <si>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</si>
  <si>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</si>
  <si>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</si>
  <si>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</si>
  <si>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</si>
  <si>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</si>
  <si>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</si>
  <si>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</si>
  <si>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</si>
  <si>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</si>
  <si>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</si>
  <si>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</si>
  <si>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</si>
  <si>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</si>
  <si>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</si>
  <si>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</si>
  <si>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</si>
  <si>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</si>
  <si>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</si>
  <si>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</si>
  <si>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</si>
  <si>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</si>
  <si>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</si>
  <si>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</si>
  <si>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</si>
  <si>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</si>
  <si>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</si>
  <si>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</si>
  <si>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</si>
  <si>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</si>
  <si>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</si>
  <si>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</si>
  <si>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</si>
  <si>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</si>
  <si>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</si>
  <si>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</si>
  <si>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</si>
  <si>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</si>
  <si>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</si>
  <si>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</si>
  <si>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</si>
  <si>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</si>
  <si>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</si>
  <si>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</si>
  <si>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</si>
  <si>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</si>
  <si>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</si>
  <si>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</si>
  <si>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</si>
  <si>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</si>
  <si>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</si>
  <si>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</si>
  <si>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</si>
  <si>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</si>
  <si>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</si>
  <si>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</si>
  <si>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</si>
  <si>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</si>
  <si>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</si>
  <si>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</si>
  <si>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</si>
  <si>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</si>
  <si>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</si>
  <si>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</si>
  <si>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</si>
  <si>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</si>
  <si>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</si>
  <si>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</si>
  <si>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</si>
  <si>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</si>
  <si>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</si>
  <si>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</si>
  <si>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</si>
  <si>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</si>
  <si>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</si>
  <si>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</si>
  <si>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</si>
  <si>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</si>
  <si>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</si>
  <si>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</si>
  <si>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</si>
  <si>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</si>
  <si>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</si>
  <si>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</si>
  <si>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</si>
  <si>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</si>
  <si>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</si>
  <si>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</si>
  <si>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</si>
  <si>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</si>
  <si>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</si>
  <si>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</si>
  <si>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</si>
  <si>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</si>
  <si>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</si>
  <si>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</si>
  <si>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</si>
  <si>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</si>
  <si>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</si>
  <si>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</si>
  <si>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</si>
  <si>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</si>
  <si>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</si>
  <si>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</si>
  <si>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</si>
  <si>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</si>
  <si>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</si>
  <si>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</si>
  <si>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</si>
  <si>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</si>
  <si>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</si>
  <si>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</si>
  <si>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</si>
  <si>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</si>
  <si>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</si>
  <si>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</si>
  <si>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</si>
  <si>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</si>
  <si>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</si>
  <si>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</si>
  <si>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</si>
  <si>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</si>
  <si>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</si>
  <si>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</si>
  <si>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</si>
  <si>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</si>
  <si>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</si>
  <si>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</si>
  <si>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</si>
  <si>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</si>
  <si>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</si>
  <si>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 xml:space="preserve">Sceco meter room is locked and electric technetion refuse to provide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</si>
  <si>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</si>
  <si>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</si>
  <si>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</si>
  <si>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</si>
  <si>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</si>
  <si>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</si>
  <si>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</si>
  <si>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</si>
  <si>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</si>
  <si>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</si>
  <si>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</si>
  <si>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</si>
  <si>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</si>
  <si>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NO PCM</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</si>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</sst>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340.79046354166348</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5.6192708332673647E-2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46003.73888946759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46003.73888946759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46003.73888946759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46003.73888946759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46003.73888946759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46003.73888946759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46003.73888946759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46003.73888946759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46003.73888946759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46003.73888946759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46003.73888946759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46003.73888946759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46003.73888946759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46003.73888946759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46003.73888946759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46003.73888946759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46003.73888946759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46003.73888946759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46003.73888946759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46003.73888946759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46003.73888946759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46003.73888946759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46003.73888946759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46003.73888946759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46003.73888946759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46003.73888946759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46003.73888946759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46003.73888946759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46003.73888946759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46003.73888946759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46003.73888946759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46003.73888946759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46003.73888946759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46003.73888946759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46003.73888946759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46003.73888946759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46003.73888946759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46003.73888946759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46003.73888946759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46003.73888946759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46003.73888946759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46003.73888946759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46003.73888946759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46003.73888946759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46003.73888946759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46003.73888946759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46003.73888946759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46003.73888946759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46003.73888946759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46003.73888946759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46003.73888946759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46003.73888946759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46003.73888946759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46003.73888946759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46003.73888946759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46003.73888946759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46003.73888946759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46003.73888946759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46003.73888946759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46003.73888946759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46003.73888946759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46003.73888946759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46003.73888946759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46003.73888946759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46003.73888946759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46003.73888946759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46003.73888946759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46003.73888946759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46003.73888946759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46003.73888946759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46003.73888946759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46003.73888946759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46003.73888946759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46003.73888946759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46003.73888946759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46003.73888946759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46003.73888946759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46003.73888946759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46003.73888946759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46003.73888946759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46003.73888946759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46003.73888946759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46003.73888946759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46003.73888946759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46003.73888946759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46003.73888946759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46003.73888946759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46003.73888946759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46003.73888946759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46003.73888946759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46003.73888946759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46003.73888946759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46003.73888946759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46003.73888946759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46003.73888946759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46003.73888946759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46003.73888946759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46003.73888946759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46003.73888946759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46003.73888946759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46003.73888946759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46003.73888946759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46003.73888946759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46003.73888946759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46003.73888946759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46003.73888946759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46003.73888946759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46003.73888946759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46003.73888946759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46003.73888946759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46003.73888946759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46003.73888946759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46003.73888946759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46003.73888946759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46003.73888946759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46003.73888946759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46003.73888946759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46003.73888946759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46003.73888946759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46003.73888946759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46003.73888946759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46003.73888946759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46003.73888946759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46003.73888946759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46003.73888946759</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178.73905150462815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19.351470486108155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6.3835075231472729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2.9069797453703359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46003.73888946759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46003.73888946759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46003.73888946759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46003.73888946759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46003.73888946759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46003.73888946759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46003.73888946759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46003.73888946759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46003.73888946759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46003.73888946759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46003.73888946759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46003.73888946759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46003.73888946759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46003.73888946759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46003.73888946759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46003.73888946759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46003.73888946759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46003.73888946759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46003.73888946759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46003.73888946759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46003.73888946759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46003.73888946759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46003.73888946759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46003.73888946759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46003.73888946759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46003.73888946759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46003.73888946759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46003.73888946759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46003.73888946759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46003.73888946759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46003.73888946759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46003.73888946759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46003.73888946759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46003.73888946759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46003.73888946759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46003.73888946759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46003.73888946759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46003.73888946759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46003.73888946759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46003.73888946759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46003.73888946759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46003.73888946759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46003.73888946759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46003.73888946759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46003.73888946759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46003.73888946759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46003.73888946759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46003.73888946759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46003.73888946759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46003.73888946759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46003.73888946759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46003.73888946759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46003.73888946759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46003.73888946759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46003.73888946759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46003.73888946759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46003.73888946759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46003.73888946759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46003.73888946759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46003.73888946759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46003.73888946759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46003.73888946759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46003.73888946759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46003.73888946759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46003.73888946759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46003.73888946759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46003.73888946759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46003.73888946759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46003.73888946759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46003.73888946759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46003.73888946759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46003.73888946759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46003.73888946759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46003.73888946759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46003.73888946759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46003.73888946759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46003.73888946759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46003.73888946759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46003.73888946759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46003.73888946759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46003.73888946759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46003.73888946759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46003.73888946759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46003.73888946759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46003.73888946759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46003.73888946759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46003.73888946759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46003.73888946759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46003.73888946759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46003.73888946759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46003.73888946759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46003.73888946759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46003.73888946759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46003.73888946759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46003.73888946759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46003.73888946759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46003.73888946759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46003.73888946759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46003.73888946759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46003.73888946759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46003.73888946759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46003.73888946759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46003.73888946759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46003.73888946759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46003.73888946759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46003.73888946759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46003.73888946759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46003.73888946759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46003.73888946759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46003.73888946759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46003.73888946759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46003.73888946759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46003.73888946759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46003.73888946759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46003.73888946759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46003.73888946759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46003.73888946759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46003.73888946759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46003.73888946759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46003.73888946759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46003.73888946759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46003.73888946759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46003.73888946759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46003.73888946759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46003.73888946759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46003.73888946759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46003.73888946759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46003.73888946759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46003.73888946759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46003.73888946759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46003.73888946759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46003.73888946759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46003.73888946759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46003.73888946759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46003.73888946759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46003.73888946759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46003.73888946759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46003.73888946759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46003.73888946759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46003.73888946759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46003.73888946759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46003.73888946759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46003.73888946759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46003.73888946759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46003.73888946759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46003.73888946759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46003.73888946759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46003.73888946759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46003.73888946759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46003.73888946759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46003.73888946759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46003.73888946759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46003.73888946759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46003.73888946759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46003.73888946759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46003.73888946759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46003.73888946759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46003.73888946759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46003.73888946759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46003.73888946759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46003.73888946759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46003.73888946759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46003.73888946759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46003.73888946759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46003.73888946759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46003.73888946759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46003.73888946759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46003.73888946759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46003.73888946759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46003.73888946759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46003.73888946759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46003.73888946759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46003.73888946759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46003.73888946759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46003.73888946759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46003.73888946759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46003.73888946759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46003.73888946759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46003.73888946759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46003.73888946759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46003.73888946759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46003.73888946759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46003.73888946759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46003.73888946759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46003.73888946759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46003.73888946759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46003.73888946759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46003.73888946759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46003.73888946759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46003.73888946759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46003.73888946759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46003.73888946759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46003.73888946759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46003.73888946759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46003.73888946759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46003.73888946759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46003.73888946759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46003.73888946759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46003.73888946759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46003.73888946759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46003.73888946759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46003.73888946759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46003.73888946759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46003.73888946759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46003.73888946759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46003.73888946759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46003.73888946759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46003.73888946759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46003.73888946759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46003.73888946759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46003.73888946759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46003.73888946759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46003.73888946759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46003.73888946759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46003.73888946759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46003.73888946759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46003.73888946759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46003.73888946759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46003.73888946759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46003.73888946759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46003.73888946759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46003.73888946759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46003.73888946759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46003.73888946759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46003.73888946759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46003.73888946759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46003.73888946759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46003.73888946759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46003.73888946759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46003.73888946759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46003.73888946759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46003.73888946759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46003.73888946759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46003.73888946759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46003.73888946759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46003.73888946759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46003.73888946759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46003.73888946759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46003.73888946759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46003.73888946759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46003.73888946759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46003.73888946759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46003.73888946759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46003.73888946759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46003.73888946759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46003.73888946759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46003.73888946759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46003.73888946759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46003.73888946759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46003.73888946759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46003.73888946759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46003.73888946759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46003.73888946759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46003.73888946759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46003.73888946759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46003.73888946759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46003.73888946759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46003.73888946759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46003.73888946759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46003.73888946759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46003.73888946759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46003.73888946759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46003.73888946759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46003.73888946759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46003.73888946759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46003.73888946759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46003.73888946759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46003.73888946759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46003.73888946759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46003.73888946759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46003.73888946759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46003.73888946759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46003.73888946759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46003.73888946759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46003.73888946759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46003.73888946759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46003.73888946759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46003.73888946759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46003.73888946759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46003.73888946759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46003.73888946759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46003.73888946759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46003.73888946759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46003.73888946759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46003.73888946759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46003.73888946759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46003.73888946759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46003.73888946759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46003.73888946759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46003.73888946759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46003.73888946759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46003.73888946759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46003.73888946759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46003.73888946759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46003.73888946759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46003.73888946759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46003.73888946759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46003.73888946759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46003.73888946759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46003.73888946759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46003.73888946759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46003.73888946759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46003.73888946759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46003.73888946759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46003.73888946759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46003.73888946759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46003.73888946759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46003.73888946759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46003.73888946759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46003.73888946759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46003.73888946759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46003.73888946759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46003.73888946759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46003.73888946759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46003.73888946759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46003.73888946759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46003.73888946759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46003.73888946759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46003.73888946759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46003.73888946759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46003.73888946759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46003.73888946759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46003.73888946759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46003.73888946759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46003.73888946759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46003.73888946759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46003.73888946759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46003.73888946759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46003.73888946759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46003.73888946759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46003.73888946759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46003.73888946759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46003.73888946759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46003.73888946759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46003.73888946759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46003.73888946759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46003.73888946759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46003.73888946759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46003.73888946759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46003.73888946759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46003.73888946759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46003.73888946759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46003.73888946759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46003.73888946759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46003.73888946759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46003.73888946759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46003.73888946759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46003.73888946759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46003.73888946759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46003.73888946759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46003.73888946759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46003.73888946759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46003.73888946759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46003.73888946759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46003.73888946759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46003.73888946759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46003.73888946759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46003.73888946759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46003.73888946759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46003.73888946759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46003.73888946759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46003.73888946759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46003.73888946759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46003.73888946759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46003.73888946759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46003.73888946759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46003.73888946759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46003.73888946759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46003.73888946759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46003.73888946759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46003.73888946759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46003.73888946759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46003.73888946759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46003.73888946759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46003.73888946759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46003.73888946759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46003.73888946759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46003.73888946759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46003.73888946759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46003.73888946759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46003.73888946759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46003.73888946759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46003.73888946759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46003.73888946759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46003.73888946759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46003.73888946759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46003.73888946759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46003.73888946759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46003.73888946759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46003.73888946759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46003.73888946759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46003.73888946759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46003.73888946759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46003.73888946759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46003.73888946759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46003.73888946759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46003.73888946759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46003.73888946759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46003.73888946759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46003.73888946759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46003.73888946759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46003.73888946759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46003.73888946759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46003.73888946759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46003.73888946759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46003.73888946759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46003.73888946759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46003.73888946759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46003.73888946759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46003.73888946759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46003.73888946759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46003.73888946759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46003.73888946759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46003.73888946759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46003.73888946759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46003.73888946759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46003.73888946759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46003.73888946759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46003.73888946759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46003.73888946759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46003.73888946759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46003.73888946759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46003.73888946759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46003.73888946759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46003.73888946759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46003.73888946759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46003.73888946759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46003.73888946759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46003.73888946759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46003.73888946759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46003.73888946759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46003.73888946759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46003.73888946759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46003.73888946759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46003.73888946759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46003.73888946759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46003.73888946759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46003.73888946759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46003.73888946759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46003.73888946759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46003.73888946759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46003.73888946759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46003.73888946759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46003.73888946759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46003.73888946759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46003.73888946759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46003.73888946759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46003.73888946759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46003.73888946759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46003.73888946759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46003.73888946759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46003.73888946759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46003.73888946759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46003.73888946759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46003.73888946759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46003.73888946759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46003.73888946759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46003.73888946759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46003.73888946759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46003.73888946759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46003.73888946759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46003.73888946759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46003.73888946759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46003.73888946759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46003.73888946759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46003.73888946759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46003.73888946759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46003.73888946759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46003.73888946759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46003.73888946759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46003.73888946759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46003.73888946759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46003.73888946759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46003.73888946759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46003.73888946759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46003.73888946759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46003.73888946759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46003.73888946759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46003.73888946759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46003.73888946759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46003.73888946759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46003.73888946759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46003.73888946759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46003.73888946759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46003.73888946759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46003.73888946759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46003.73888946759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46003.73888946759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46003.73888946759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46003.73888946759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46003.73888946759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46003.73888946759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46003.73888946759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46003.73888946759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46003.73888946759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46003.73888946759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46003.73888946759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46003.73888946759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46003.73888946759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46003.73888946759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46003.73888946759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46003.73888946759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46003.73888946759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46003.73888946759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46003.73888946759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46003.73888946759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46003.73888946759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46003.73888946759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46003.73888946759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46003.73888946759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46003.73888946759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46003.73888946759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46003.73888946759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46003.73888946759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46003.73888946759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46003.73888946759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46003.73888946759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46003.73888946759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46003.73888946759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46003.73888946759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46003.73888946759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46003.73888946759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46003.73888946759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46003.73888946759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46003.73888946759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46003.73888946759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46003.73888946759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46003.73888946759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46003.73888946759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46003.73888946759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46003.73888946759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46003.73888946759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46003.73888946759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46003.73888946759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46003.73888946759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46003.73888946759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46003.73888946759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46003.73888946759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46003.73888946759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46003.73888946759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46003.73888946759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46003.73888946759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46003.73888946759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46003.73888946759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46003.73888946759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46003.73888946759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46003.73888946759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46003.73888946759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46003.73888946759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46003.73888946759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46003.73888946759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46003.73888946759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46003.73888946759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46003.73888946759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46003.73888946759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46003.73888946759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46003.73888946759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46003.73888946759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46003.73888946759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46003.73888946759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46003.73888946759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46003.73888946759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46003.73888946759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46003.73888946759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46003.73888946759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46003.73888946759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46003.73888946759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46003.73888946759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46003.73888946759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46003.73888946759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46003.73888946759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46003.73888946759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46003.73888946759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46003.73888946759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46003.73888946759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46003.73888946759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46003.73888946759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46003.73888946759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46003.73888946759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46003.73888946759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46003.73888946759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46003.73888946759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46003.73888946759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46003.73888946759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46003.73888946759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46003.73888946759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46003.73888946759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46003.73888946759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46003.73888946759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46003.73888946759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46003.73888946759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46003.73888946759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46003.73888946759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46003.73888946759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46003.73888946759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46003.73888946759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46003.73888946759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46003.73888946759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46003.73888946759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46003.73888946759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46003.73888946759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46003.73888946759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46003.73888946759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46003.73888946759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46003.73888946759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46003.73888946759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46003.73888946759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46003.73888946759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46003.73888946759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46003.73888946759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46003.73888946759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46003.73888946759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46003.73888946759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46003.73888946759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46003.73888946759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46003.73888946759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46003.73888946759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46003.73888946759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46003.73888946759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46003.73888946759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46003.73888946759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46003.73888946759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46003.73888946759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46003.73888946759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46003.73888946759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46003.73888946759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46003.73888946759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46003.73888946759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46003.73888946759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46003.73888946759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46003.73888946759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46003.73888946759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46003.73888946759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46003.73888946759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46003.73888946759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46003.73888946759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46003.73888946759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46003.73888946759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46003.73888946759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46003.73888946759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46003.73888946759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46003.73888946759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46003.73888946759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46003.73888946759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46003.73888946759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46003.73888946759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46003.73888946759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46003.73888946759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46003.73888946759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46003.73888946759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46003.73888946759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46003.73888946759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46003.73888946759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46003.73888946759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46003.73888946759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46003.73888946759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46003.73888946759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46003.73888946759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46003.73888946759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46003.73888946759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46003.73888946759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46003.73888946759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46003.73888946759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46003.73888946759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46003.73888946759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46003.73888946759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46003.73888946759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46003.73888946759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46003.73888946759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46003.73888946759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46003.73888946759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46003.73888946759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46003.73888946759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46003.73888946759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46003.73888946759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46003.73888946759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46003.73888946759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46003.73888946759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46003.73888946759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46003.73888946759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46003.73888946759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46003.73888946759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46003.73888946759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46003.73888946759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46003.73888946759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46003.73888946759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46003.73888946759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46003.73888946759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46003.73888946759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46003.73888946759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46003.73888946759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46003.73888946759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46003.73888946759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46003.73888946759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46003.73888946759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46003.73888946759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46003.73888946759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46003.73888946759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46003.73888946759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46003.73888946759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46003.73888946759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46003.73888946759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46003.73888946759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46003.73888946759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46003.73888946759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46003.73888946759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46003.73888946759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46003.73888946759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46003.73888946759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46003.73888946759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46003.73888946759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46003.73888946759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46003.73888946759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46003.73888946759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46003.73888946759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46003.73888946759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46003.73888946759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46003.73888946759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46003.73888946759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46003.73888946759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46003.73888946759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46003.73888946759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46003.73888946759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46003.73888946759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46003.73888946759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46003.73888946759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46003.73888946759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46003.73888946759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46003.73888946759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46003.73888946759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46003.73888946759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46003.73888946759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46003.73888946759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46003.73888946759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46003.73888946759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46003.73888946759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46003.73888946759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46003.73888946759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46003.73888946759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46003.73888946759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46003.73888946759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46003.73888946759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46003.73888946759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46003.73888946759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46003.73888946759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46003.73888946759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46003.73888946759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46003.73888946759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46003.73888946759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46003.73888946759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46003.73888946759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46003.73888946759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46003.73888946759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46003.73888946759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46003.73888946759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46003.73888946759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46003.73888946759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46003.73888946759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46003.73888946759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46003.73888946759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46003.73888946759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46003.73888946759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46003.73888946759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46003.73888946759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46003.73888946759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46003.73888946759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46003.73888946759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46003.73888946759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46003.73888946759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46003.73888946759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46003.73888946759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46003.73888946759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46003.73888946759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46003.73888946759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46003.73888946759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46003.73888946759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46003.73888946759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46003.73888946759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46003.73888946759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46003.73888946759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46003.73888946759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46003.73888946759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46003.73888946759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46003.73888946759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46003.73888946759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46003.73888946759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46003.73888946759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46003.73888946759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46003.73888946759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46003.73888946759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46003.73888946759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46003.73888946759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46003.73888946759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46003.73888946759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46003.73888946759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46003.73888946759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46003.73888946759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46003.73888946759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46003.73888946759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46003.73888946759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46003.73888946759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46003.73888946759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46003.73888946759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46003.73888946759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46003.73888946759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46003.73888946759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46003.73888946759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46003.73888946759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46003.73888946759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46003.73888946759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46003.73888946759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46003.73888946759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46003.73888946759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46003.73888946759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46003.73888946759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46003.73888946759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46003.73888946759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46003.73888946759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46003.73888946759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46003.73888946759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46003.73888946759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46003.73888946759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46003.73888946759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46003.73888946759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46003.73888946759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46003.73888946759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46003.73888946759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46003.73888946759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46003.73888946759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46003.73888946759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46003.73888946759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46003.73888946759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46003.73888946759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46003.73888946759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46003.73888946759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46003.73888946759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46003.73888946759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46003.73888946759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46003.73888946759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46003.73888946759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46003.73888946759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46003.73888946759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46003.73888946759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46003.73888946759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46003.73888946759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46003.73888946759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46003.73888946759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46003.73888946759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46003.73888946759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46003.73888946759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46003.73888946759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46003.73888946759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46003.73888946759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46003.73888946759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46003.73888946759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46003.73888946759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46003.73888946759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46003.73888946759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46003.73888946759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46003.73888946759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46003.73888946759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46003.73888946759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46003.73888946759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46003.73888946759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46003.73888946759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46003.73888946759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46003.73888946759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46003.73888946759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46003.73888946759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46003.73888946759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46003.73888946759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46003.73888946759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46003.73888946759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46003.73888946759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46003.73888946759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46003.73888946759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46003.73888946759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46003.73888946759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46003.73888946759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46003.73888946759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46003.73888946759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46003.73888946759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46003.73888946759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46003.73888946759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46003.73888946759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46003.73888946759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46003.73888946759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46003.73888946759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46003.73888946759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46003.73888946759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46003.73888946759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46003.73888946759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46003.73888946759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46003.73888946759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46003.73888946759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46003.73888946759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46003.73888946759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46003.73888946759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46003.73888946759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46003.73888946759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46003.73888946759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46003.73888946759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46003.73888946759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46003.73888946759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46003.73888946759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46003.73888946759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46003.73888946759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46003.73888946759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46003.73888946759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46003.73888946759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46003.73888946759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46003.73888946759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46003.73888946759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46003.73888946759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46003.73888946759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46003.73888946759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46003.73888946759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46003.73888946759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46003.73888946759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46003.73888946759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46003.73888946759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46003.73888946759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46003.73888946759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46003.73888946759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46003.73888946759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46003.73888946759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46003.73888946759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46003.73888946759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46003.73888946759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46003.73888946759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46003.73888946759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46003.73888946759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46003.73888946759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46003.73888946759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46003.73888946759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46003.73888946759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46003.73888946759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46003.73888946759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46003.73888946759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46003.73888946759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46003.73888946759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46003.73888946759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46003.73888946759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46003.73888946759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46003.73888946759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46003.73888946759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46003.73888946759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46003.73888946759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46003.73888946759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46003.73888946759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46003.73888946759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46003.73888946759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46003.73888946759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46003.73888946759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46003.73888946759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46003.73888946759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46003.73888946759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46003.73888946759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46003.73888946759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46003.73888946759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46003.73888946759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46003.73888946759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46003.73888946759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46003.73888946759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46003.73888946759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46003.73888946759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46003.73888946759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46003.73888946759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46003.73888946759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46003.73888946759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46003.73888946759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46003.73888946759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46003.73888946759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46003.73888946759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46003.73888946759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46003.73888946759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46003.73888946759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46003.73888946759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46003.73888946759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46003.73888946759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46003.73888946759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46003.73888946759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46003.73888946759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46003.73888946759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46003.73888946759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46003.73888946759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46003.73888946759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46003.73888946759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46003.73888946759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46003.73888946759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46003.73888946759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46003.73888946759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46003.73888946759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46003.73888946759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46003.73888946759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46003.73888946759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46003.73888946759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46003.73888946759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46003.73888946759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46003.73888946759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46003.73888946759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46003.73888946759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46003.73888946759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46003.73888946759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46003.73888946759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46003.73888946759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46003.73888946759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46003.73888946759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46003.73888946759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46003.73888946759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46003.73888946759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46003.73888946759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46003.73888946759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46003.73888946759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46003.73888946759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46003.73888946759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46003.73888946759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46003.73888946759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46003.73888946759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46003.73888946759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46003.73888946759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46003.73888946759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46003.73888946759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46003.73888946759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46003.73888946759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46003.73888946759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46003.73888946759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46003.73888946759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46003.73888946759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46003.73888946759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46003.73888946759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46003.73888946759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46003.73888946759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46003.73888946759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46003.73888946759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46003.73888946759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46003.73888946759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46003.73888946759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46003.73888946759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46003.73888946759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46003.73888946759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46003.73888946759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46003.73888946759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46003.73888946759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46003.73888946759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46003.73888946759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46003.73888946759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46003.73888946759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46003.73888946759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46003.73888946759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46003.73888946759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46003.73888946759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46003.73888946759</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300.25817187499342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4.9447459490693291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4.6528356477210764E-2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46003.73888946759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46003.73888946759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46003.73888946759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46003.73888946759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46003.73888946759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46003.73888946759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46003.73888946759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46003.73888946759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46003.73888946759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46003.73888946759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46003.73888946759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46003.73888946759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46003.73888946759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46003.73888946759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46003.73888946759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46003.73888946759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46003.73888946759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46003.73888946759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46003.73888946759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46003.73888946759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46003.73888946759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46003.73888946759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46003.73888946759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46003.73888946759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46003.73888946759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46003.73888946759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46003.73888946759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46003.73888946759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46003.73888946759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46003.73888946759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46003.73888946759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46003.73888946759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46003.73888946759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46003.73888946759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46003.73888946759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46003.73888946759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46003.73888946759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46003.73888946759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46003.73888946759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46003.73888946759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46003.73888946759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46003.73888946759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46003.73888946759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46003.73888946759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46003.73888946759</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I7" sqref="I7:J1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111.9068292824013</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77.550012152772979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55.077778356477211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22.365590856476047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6.6314010416608653</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1.6193755787026021</v>
      </c>
      <c r="H7" s="38">
        <v>46002.086875000001</v>
      </c>
      <c r="I7" s="37" t="str">
        <f>IFERROR(VLOOKUP(D7,[1]DB!A:F,6,0),"")</f>
        <v>SCECO</v>
      </c>
      <c r="J7" s="37" t="str">
        <f>IFERROR(VLOOKUP(D7,[1]DB!A:G,7,0),"")</f>
        <v>Good</v>
      </c>
      <c r="K7" s="37" t="s">
        <v>39141</v>
      </c>
      <c r="L7" s="37" t="str">
        <f>IFERROR(VLOOKUP(D7,[1]DB!A:I,9,0),"")</f>
        <v>Latis</v>
      </c>
      <c r="M7" s="37"/>
    </row>
    <row r="8" spans="1:13">
      <c r="A8" s="151"/>
      <c r="B8" s="37" t="str">
        <f>IFERROR(VLOOKUP(D8,[1]DB!A:K,11,0),"")</f>
        <v/>
      </c>
      <c r="C8" s="151"/>
      <c r="D8" s="151"/>
      <c r="E8" s="151"/>
      <c r="F8" s="152"/>
      <c r="G8" s="153">
        <f t="shared" ref="G8:G58" ca="1" si="3">IFERROR(NOW()-F8,"")</f>
        <v>46003.73888946759</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46003.73888946759</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46003.73888946759</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46003.73888946759</v>
      </c>
      <c r="H11" s="152"/>
      <c r="I11" s="37" t="str">
        <f>IFERROR(VLOOKUP(D11,[1]DB!A:F,6,0),"")</f>
        <v/>
      </c>
      <c r="J11" s="37" t="str">
        <f>IFERROR(VLOOKUP(D11,[1]DB!A:G,7,0),"")</f>
        <v/>
      </c>
      <c r="K11" s="151"/>
      <c r="L11" s="151" t="str">
        <f>IFERROR(VLOOKUP(D11,[1]DB!A:I,9,0),"")</f>
        <v/>
      </c>
      <c r="M11" s="151"/>
    </row>
    <row r="12" spans="1:13">
      <c r="A12" s="151"/>
      <c r="B12" s="37" t="str">
        <f>IFERROR(VLOOKUP(D12,[1]DB!A:K,11,0),"")</f>
        <v>R5</v>
      </c>
      <c r="C12" s="151"/>
      <c r="D12" s="151" t="s">
        <v>33491</v>
      </c>
      <c r="E12" s="151"/>
      <c r="F12" s="152"/>
      <c r="G12" s="153">
        <f t="shared" ca="1" si="3"/>
        <v>46003.73888946759</v>
      </c>
      <c r="H12" s="152"/>
      <c r="I12" s="37" t="str">
        <f>IFERROR(VLOOKUP(D12,[1]DB!A:F,6,0),"")</f>
        <v>SCECO</v>
      </c>
      <c r="J12" s="37" t="str">
        <f>IFERROR(VLOOKUP(D12,[1]DB!A:G,7,0),"")</f>
        <v>Weak</v>
      </c>
      <c r="K12" s="151"/>
      <c r="L12" s="151"/>
      <c r="M12" s="151"/>
    </row>
    <row r="13" spans="1:13">
      <c r="A13" s="151"/>
      <c r="B13" s="37" t="str">
        <f>IFERROR(VLOOKUP(D13,[1]DB!A:K,11,0),"")</f>
        <v/>
      </c>
      <c r="C13" s="151"/>
      <c r="D13" s="151"/>
      <c r="E13" s="151"/>
      <c r="F13" s="152"/>
      <c r="G13" s="153">
        <f t="shared" ca="1" si="3"/>
        <v>46003.73888946759</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46003.73888946759</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46003.73888946759</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46003.73888946759</v>
      </c>
      <c r="H16" s="152"/>
      <c r="I16" s="37" t="str">
        <f>IFERROR(VLOOKUP(D16,[1]DB!A:F,6,0),"")</f>
        <v/>
      </c>
      <c r="J16" s="37" t="str">
        <f>IFERROR(VLOOKUP(D16,[1]DB!A:G,7,0),"")</f>
        <v/>
      </c>
      <c r="K16" s="151"/>
      <c r="L16" s="151" t="str">
        <f>IFERROR(VLOOKUP(D16,[1]DB!A:I,9,0),"")</f>
        <v/>
      </c>
      <c r="M16" s="151"/>
    </row>
    <row r="17" spans="1:13">
      <c r="A17" s="151"/>
      <c r="B17" s="37" t="str">
        <f>IFERROR(VLOOKUP(D17,[1]DB!A:K,11,0),"")</f>
        <v/>
      </c>
      <c r="C17" s="151"/>
      <c r="D17" s="151"/>
      <c r="E17" s="151"/>
      <c r="F17" s="152"/>
      <c r="G17" s="153">
        <f t="shared" ca="1" si="3"/>
        <v>46003.73888946759</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46003.73888946759</v>
      </c>
      <c r="H18" s="152"/>
      <c r="I18" s="37" t="str">
        <f>IFERROR(VLOOKUP(D18,[1]DB!A:F,6,0),"")</f>
        <v/>
      </c>
      <c r="J18" s="37" t="str">
        <f>IFERROR(VLOOKUP(D18,[1]DB!A:G,7,0),"")</f>
        <v/>
      </c>
      <c r="K18" s="151"/>
      <c r="L18" s="151" t="str">
        <f>IFERROR(VLOOKUP(D18,[1]DB!A:I,9,0),"")</f>
        <v/>
      </c>
      <c r="M18" s="151"/>
    </row>
    <row r="19" spans="1:13">
      <c r="A19" s="151"/>
      <c r="B19" s="151" t="str">
        <f>IFERROR(VLOOKUP(D19,[1]DB!A:K,11,0),"")</f>
        <v/>
      </c>
      <c r="C19" s="151"/>
      <c r="D19" s="151"/>
      <c r="E19" s="151"/>
      <c r="F19" s="152"/>
      <c r="G19" s="153">
        <f t="shared" ca="1" si="3"/>
        <v>46003.73888946759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46003.73888946759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46003.73888946759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46003.73888946759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46003.73888946759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46003.73888946759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46003.73888946759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46003.73888946759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46003.73888946759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46003.73888946759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46003.73888946759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46003.73888946759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46003.73888946759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46003.73888946759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46003.73888946759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46003.73888946759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46003.73888946759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46003.73888946759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46003.73888946759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46003.73888946759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46003.73888946759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46003.73888946759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46003.73888946759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46003.73888946759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46003.73888946759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46003.73888946759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46003.73888946759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46003.73888946759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46003.73888946759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46003.73888946759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46003.73888946759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46003.73888946759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46003.73888946759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46003.73888946759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46003.73888946759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46003.73888946759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46003.73888946759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46003.73888946759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46003.73888946759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46003.73888946759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46003.73888946759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46003.73888946759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46003.73888946759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46003.73888946759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46003.73888946759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46003.73888946759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46003.73888946759</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c r="D2" s="114" t="s">
        <v>34702</v>
      </c>
      <c r="E2" s="136"/>
      <c r="F2" s="116"/>
      <c r="G2" s="72">
        <f t="shared" ref="G2:G43" ca="1" si="0">IFERROR(NOW()-F2,"-")</f>
        <v>46003.73888946759</v>
      </c>
      <c r="H2" s="116">
        <v>46003.696909722225</v>
      </c>
      <c r="I2" s="114" t="str">
        <f>IFERROR(VLOOKUP(D2,DB!A:F,6,0),"")</f>
        <v>SCECO</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46003.73888946759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46003.73888946759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46003.73888946759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46003.73888946759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46003.73888946759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46003.73888946759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46003.73888946759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46003.73888946759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46003.73888946759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46003.73888946759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46003.73888946759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46003.73888946759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46003.73888946759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46003.73888946759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46003.73888946759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46003.73888946759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46003.73888946759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46003.73888946759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46003.73888946759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46003.73888946759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46003.73888946759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46003.73888946759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46003.73888946759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46003.73888946759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46003.73888946759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46003.73888946759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46003.73888946759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46003.73888946759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46003.73888946759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46003.73888946759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46003.73888946759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46003.73888946759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46003.73888946759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46003.73888946759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46003.73888946759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46003.73888946759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46003.73888946759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46003.73888946759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46003.73888946759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46003.73888946759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46003.73888946759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46003.73888946759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46003.73888946759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46003.73888946759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46003.73888946759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46003.73888946759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46003.73888946759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46003.73888946759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46003.73888946759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46003.73888946759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46003.73888946759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46003.73888946759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46003.73888946759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46003.73888946759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46003.73888946759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46003.73888946759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46003.73888946759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46003.73888946759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46003.73888946759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46003.73888946759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46003.73888946759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46003.73888946759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46003.73888946759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46003.73888946759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46003.73888946759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46003.73888946759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46003.73888946759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46003.73888946759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46003.73888946759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46003.73888946759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46003.73888946759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46003.73888946759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46003.73888946759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46003.73888946759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46003.73888946759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46003.73888946759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46003.73888946759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46003.73888946759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46003.73888946759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46003.73888946759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46003.73888946759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46003.73888946759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46003.73888946759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46003.73888946759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46003.73888946759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46003.73888946759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46003.73888946759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46003.73888946759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46003.73888946759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46003.73888946759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46003.73888946759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46003.73888946759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46003.73888946759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46003.73888946759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46003.73888946759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46003.73888946759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46003.73888946759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46003.73888946759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46003.73888946759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46003.73888946759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46003.73888946759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46003.73888946759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46003.73888946759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46003.73888946759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46003.73888946759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46003.73888946759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46003.73888946759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46003.73888946759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46003.73888946759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46003.73888946759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46003.73888946759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46003.73888946759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46003.73888946759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46003.73888946759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46003.73888946759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46003.73888946759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46003.73888946759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46003.73888946759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46003.73888946759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46003.73888946759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46003.73888946759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46003.73888946759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46003.73888946759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46003.73888946759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46003.73888946759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46003.73888946759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46003.73888946759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46003.73888946759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46003.73888946759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46003.73888946759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46003.73888946759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46003.73888946759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46003.73888946759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46003.73888946759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46003.73888946759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46003.73888946759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46003.73888946759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46003.73888946759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46003.73888946759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46003.73888946759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46003.73888946759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46003.73888946759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46003.73888946759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46003.73888946759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46003.73888946759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46003.73888946759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46003.73888946759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46003.73888946759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46003.73888946759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46003.73888946759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46003.73888946759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46003.73888946759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46003.73888946759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46003.73888946759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46003.73888946759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46003.73888946759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46003.73888946759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46003.73888946759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46003.73888946759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46003.73888946759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46003.73888946759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46003.73888946759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46003.73888946759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46003.73888946759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46003.73888946759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46003.73888946759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46003.73888946759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46003.73888946759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46003.73888946759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46003.73888946759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46003.73888946759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46003.73888946759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46003.73888946759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46003.73888946759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46003.73888946759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46003.73888946759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46003.73888946759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46003.73888946759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46003.73888946759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46003.73888946759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46003.73888946759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46003.73888946759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46003.73888946759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46003.73888946759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46003.73888946759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46003.73888946759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46003.73888946759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46003.73888946759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46003.73888946759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46003.73888946759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46003.73888946759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46003.73888946759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46003.73888946759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46003.73888946759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46003.73888946759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46003.73888946759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46003.73888946759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46003.73888946759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46003.73888946759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46003.73888946759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46003.73888946759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46003.73888946759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46003.73888946759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46003.73888946759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46003.73888946759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46003.73888946759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46003.73888946759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46003.73888946759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46003.73888946759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46003.73888946759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46003.73888946759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46003.73888946759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46003.73888946759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46003.73888946759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46003.73888946759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46003.73888946759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46003.73888946759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46003.73888946759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46003.73888946759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46003.73888946759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46003.73888946759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46003.73888946759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46003.73888946759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46003.73888946759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46003.73888946759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46003.73888946759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46003.73888946759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46003.73888946759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46003.73888946759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46003.73888946759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46003.73888946759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46003.73888946759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46003.73888946759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46003.73888946759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46003.73888946759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46003.73888946759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46003.73888946759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46003.73888946759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46003.73888946759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46003.73888946759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46003.73888946759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46003.73888946759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46003.73888946759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46003.73888946759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46003.73888946759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46003.73888946759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46003.73888946759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46003.73888946759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46003.73888946759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46003.73888946759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46003.73888946759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46003.73888946759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46003.73888946759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46003.73888946759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46003.73888946759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46003.73888946759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46003.73888946759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46003.73888946759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46003.73888946759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46003.73888946759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46003.73888946759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46003.73888946759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46003.73888946759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46003.73888946759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46003.73888946759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46003.73888946759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46003.73888946759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46003.73888946759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46003.73888946759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46003.73888946759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46003.73888946759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46003.73888946759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46003.73888946759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46003.73888946759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46003.73888946759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46003.73888946759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46003.73888946759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46003.73888946759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46003.73888946759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46003.73888946759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46003.73888946759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46003.73888946759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46003.73888946759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46003.73888946759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46003.73888946759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46003.73888946759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46003.73888946759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46003.73888946759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46003.73888946759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46003.73888946759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46003.73888946759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46003.73888946759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46003.73888946759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46003.73888946759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46003.73888946759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46003.73888946759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46003.73888946759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46003.73888946759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46003.73888946759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46003.73888946759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46003.73888946759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46003.73888946759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46003.73888946759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46003.73888946759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46003.73888946759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46003.73888946759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46003.73888946759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46003.73888946759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46003.73888946759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46003.73888946759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46003.73888946759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46003.73888946759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46003.73888946759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46003.73888946759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46003.73888946759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46003.73888946759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46003.73888946759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46003.73888946759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46003.73888946759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46003.73888946759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46003.73888946759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46003.73888946759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46003.73888946759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46003.73888946759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46003.73888946759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46003.73888946759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46003.73888946759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46003.73888946759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46003.73888946759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46003.73888946759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46003.73888946759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46003.73888946759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46003.73888946759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46003.73888946759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46003.73888946759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46003.73888946759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46003.73888946759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46003.73888946759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46003.73888946759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46003.73888946759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46003.73888946759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46003.73888946759</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46003.73888946759</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